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SO-01" sheetId="11" r:id="rId5"/>
    <sheet name="SO-01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4">'Rekapitulace Objekt SO-01'!$A$1:$H$46</definedName>
    <definedName name="_xlnm.Print_Area" localSheetId="5">'SO-01 01 Pol'!$A$1:$I$171</definedName>
    <definedName name="_xlnm.Print_Area" localSheetId="1">Stavba!$A$1:$J$59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57" i="1"/>
  <c r="J56"/>
  <c r="J55"/>
  <c r="J53"/>
  <c r="J52"/>
  <c r="J51"/>
  <c r="J48"/>
  <c r="J47"/>
  <c r="J46"/>
  <c r="J45"/>
  <c r="J44"/>
  <c r="D46" i="11"/>
  <c r="H45"/>
  <c r="H44"/>
  <c r="H40"/>
  <c r="H39"/>
  <c r="H38"/>
  <c r="H33"/>
  <c r="H32"/>
  <c r="H31"/>
  <c r="BC28"/>
  <c r="AO173" i="12"/>
  <c r="P18" i="11" s="1"/>
  <c r="H24" s="1"/>
  <c r="BA150" i="12"/>
  <c r="G9"/>
  <c r="G10"/>
  <c r="G11"/>
  <c r="G12"/>
  <c r="G13"/>
  <c r="F14"/>
  <c r="G15"/>
  <c r="G18"/>
  <c r="G20"/>
  <c r="F17" s="1"/>
  <c r="G25"/>
  <c r="F24" s="1"/>
  <c r="G27"/>
  <c r="G29"/>
  <c r="F31"/>
  <c r="G32"/>
  <c r="G34"/>
  <c r="G36"/>
  <c r="G37"/>
  <c r="G39"/>
  <c r="F38" s="1"/>
  <c r="H35" i="11" s="1"/>
  <c r="G42" i="12"/>
  <c r="G45"/>
  <c r="G47"/>
  <c r="F46" s="1"/>
  <c r="H36" i="11" s="1"/>
  <c r="G49" i="12"/>
  <c r="G51"/>
  <c r="G54"/>
  <c r="F53" s="1"/>
  <c r="G56"/>
  <c r="F55" s="1"/>
  <c r="G63"/>
  <c r="G80"/>
  <c r="G84"/>
  <c r="G86"/>
  <c r="G90"/>
  <c r="G93"/>
  <c r="G96"/>
  <c r="G101"/>
  <c r="G108"/>
  <c r="G114"/>
  <c r="F115"/>
  <c r="G116"/>
  <c r="F118"/>
  <c r="G119"/>
  <c r="G141"/>
  <c r="G147"/>
  <c r="G149"/>
  <c r="F148" s="1"/>
  <c r="H42" i="11" s="1"/>
  <c r="G156" i="12"/>
  <c r="F157"/>
  <c r="H43" i="11" s="1"/>
  <c r="G158" i="12"/>
  <c r="G160"/>
  <c r="F159" s="1"/>
  <c r="G161"/>
  <c r="G162"/>
  <c r="G164"/>
  <c r="G165"/>
  <c r="G166"/>
  <c r="G167"/>
  <c r="G168"/>
  <c r="G169"/>
  <c r="F163" s="1"/>
  <c r="J58" i="1" s="1"/>
  <c r="G170" i="12"/>
  <c r="D19" i="11"/>
  <c r="B7"/>
  <c r="B6"/>
  <c r="C1"/>
  <c r="B1"/>
  <c r="B1" i="9"/>
  <c r="C1"/>
  <c r="B7"/>
  <c r="B6"/>
  <c r="F8" i="12" l="1"/>
  <c r="H30" i="11" s="1"/>
  <c r="AN173" i="12"/>
  <c r="O18" i="11" s="1"/>
  <c r="H22" s="1"/>
  <c r="H23" s="1"/>
  <c r="H37"/>
  <c r="J50" i="1"/>
  <c r="J49"/>
  <c r="H34" i="11"/>
  <c r="F140" i="12"/>
  <c r="P21" i="11"/>
  <c r="P23" i="1" s="1"/>
  <c r="J29" s="1"/>
  <c r="J30" s="1"/>
  <c r="H25" i="11"/>
  <c r="J43" i="1" l="1"/>
  <c r="J59" s="1"/>
  <c r="G172" i="12"/>
  <c r="H18" i="11" s="1"/>
  <c r="H19" s="1"/>
  <c r="J23" i="1" s="1"/>
  <c r="J24" s="1"/>
  <c r="H26" i="11"/>
  <c r="O21"/>
  <c r="O23" i="1" s="1"/>
  <c r="J27" s="1"/>
  <c r="J28" s="1"/>
  <c r="H46" i="11"/>
  <c r="H41"/>
  <c r="J54" i="1"/>
  <c r="J31" l="1"/>
</calcChain>
</file>

<file path=xl/sharedStrings.xml><?xml version="1.0" encoding="utf-8"?>
<sst xmlns="http://schemas.openxmlformats.org/spreadsheetml/2006/main" count="599" uniqueCount="307">
  <si>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</si>
  <si>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</si>
  <si>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</si>
  <si>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</si>
  <si>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</si>
  <si>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</si>
  <si>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</si>
  <si>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</si>
  <si>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</si>
  <si>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</si>
  <si>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</si>
  <si>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</si>
  <si>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</si>
  <si>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</si>
  <si>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</si>
  <si>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</si>
  <si>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</si>
  <si>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</si>
  <si>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</si>
  <si>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</si>
  <si>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</si>
  <si>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</si>
  <si>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</si>
  <si>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</si>
  <si>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</si>
  <si>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</si>
  <si>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</si>
  <si>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</si>
  <si>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</si>
  <si>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</si>
  <si>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</si>
  <si>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</si>
  <si>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</si>
  <si>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</si>
  <si>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</si>
  <si>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</si>
  <si>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</si>
  <si>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</si>
  <si>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</si>
  <si>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</si>
  <si>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RK150360</t>
  </si>
  <si>
    <t>Modernizace výtahu Křídlovická</t>
  </si>
  <si>
    <t>Stavební objekt</t>
  </si>
  <si>
    <t>SO-01</t>
  </si>
  <si>
    <t>Modernizace výtahu Křídlovická, Brno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</si>
  <si>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</si>
  <si>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</si>
  <si>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</si>
  <si>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</si>
  <si>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</si>
  <si>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</si>
  <si>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</si>
  <si>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</si>
  <si>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</si>
  <si>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</si>
  <si>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00</t>
  </si>
  <si>
    <t>Všeobecné položky</t>
  </si>
  <si>
    <t>2</t>
  </si>
  <si>
    <t>Základy a zvláštní zakládání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</si>
  <si>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</si>
  <si>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</si>
  <si>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</si>
  <si>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</si>
  <si>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</si>
  <si>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</si>
  <si>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</si>
  <si>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</si>
  <si>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</si>
  <si>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</si>
  <si>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</si>
  <si>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</si>
  <si>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767</t>
  </si>
  <si>
    <t>Konstrukce zámečnické</t>
  </si>
  <si>
    <t>771</t>
  </si>
  <si>
    <t>Podlahy z dlaždic a obklady</t>
  </si>
  <si>
    <t>783</t>
  </si>
  <si>
    <t>Nátěry</t>
  </si>
  <si>
    <t>784</t>
  </si>
  <si>
    <t>Malby</t>
  </si>
  <si>
    <t>787</t>
  </si>
  <si>
    <t>Zasklívání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</si>
  <si>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</si>
  <si>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</si>
  <si>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</si>
  <si>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</si>
  <si>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</si>
  <si>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</si>
  <si>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Cena celkem</t>
  </si>
  <si>
    <t>STA</t>
  </si>
  <si>
    <t>Rozsah:</t>
  </si>
  <si>
    <t>Rekapitulace soupisů náležejících k objektu</t>
  </si>
  <si>
    <t>Soupis</t>
  </si>
  <si>
    <t>Cena (Kč)</t>
  </si>
  <si>
    <t>01</t>
  </si>
  <si>
    <t>Modernizace výtahu Křídlovická 54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</si>
  <si>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</si>
  <si>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</si>
  <si>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</si>
  <si>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</si>
  <si>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</si>
  <si>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</si>
  <si>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</si>
  <si>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</si>
  <si>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</si>
  <si>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</si>
  <si>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001</t>
  </si>
  <si>
    <t xml:space="preserve">Vedlejší rozpočtové náklady - zařízení staveniště </t>
  </si>
  <si>
    <t>kpl</t>
  </si>
  <si>
    <t>Vlastní</t>
  </si>
  <si>
    <t>POL_NEZ</t>
  </si>
  <si>
    <t>002</t>
  </si>
  <si>
    <t xml:space="preserve">Plán BOZP </t>
  </si>
  <si>
    <t>003</t>
  </si>
  <si>
    <t>Projektová dokumentace k výtahu, potřebné zkoušky a revize k provozu, uvedení výtahu do provozu</t>
  </si>
  <si>
    <t>004</t>
  </si>
  <si>
    <t xml:space="preserve">Statický návrh a posouzení </t>
  </si>
  <si>
    <t>005</t>
  </si>
  <si>
    <t>Zabezpečení schodiště proti pádu po odstranění stávajícího opláštění</t>
  </si>
  <si>
    <t>275320030RA0</t>
  </si>
  <si>
    <t xml:space="preserve">Základová patka ŽB z betonu C 16/20, vč. bednění </t>
  </si>
  <si>
    <t>m3</t>
  </si>
  <si>
    <t>2*(0,25*0,25*0,25)</t>
  </si>
  <si>
    <t>611421331RT2</t>
  </si>
  <si>
    <t>Oprava váp.omítek stropů do 30% plochy - štukových s použitím suché maltové směsi</t>
  </si>
  <si>
    <t>m2</t>
  </si>
  <si>
    <t>strojovna - měřeno CAD : 8,83</t>
  </si>
  <si>
    <t>612421331RT2</t>
  </si>
  <si>
    <t>Oprava vápen.omítek stěn do 30 % pl. - štukových s použitím suché maltové směsi</t>
  </si>
  <si>
    <t>strojovna : (3,8+1,8+0,1+1,65+1,7)*2,24</t>
  </si>
  <si>
    <t>(1+2,15+1)*2,91</t>
  </si>
  <si>
    <t>odečet otvorů : -3*0,85*2</t>
  </si>
  <si>
    <t>631361921RT4</t>
  </si>
  <si>
    <t>Výztuž mazanin svařovanou sítí průměr drátu  6,0, oka 100/100 mm KH30</t>
  </si>
  <si>
    <t>t</t>
  </si>
  <si>
    <t>((3*2)*4,4)/1000</t>
  </si>
  <si>
    <t>631312121X</t>
  </si>
  <si>
    <t xml:space="preserve">Oprava a doplnění mazanin betonem - strojovna </t>
  </si>
  <si>
    <t>631416211X</t>
  </si>
  <si>
    <t xml:space="preserve">Mazanina betonová, tloušťka 5 - 8 cm </t>
  </si>
  <si>
    <t>dno šachty -3,81m : (1,5*1,2)*0,05</t>
  </si>
  <si>
    <t>941955001R00</t>
  </si>
  <si>
    <t xml:space="preserve">Lešení lehké pomocné, výška podlahy do 1,2 m </t>
  </si>
  <si>
    <t>0,8*1,2*7</t>
  </si>
  <si>
    <t>943944121R00</t>
  </si>
  <si>
    <t xml:space="preserve">Montáž lešení prostorového těžkého, H 20 m, 300 kg </t>
  </si>
  <si>
    <t>1,2*2,4*22,16</t>
  </si>
  <si>
    <t>943944291R00</t>
  </si>
  <si>
    <t xml:space="preserve">Příplatek za každý měsíc použití lešení k pol.4121 </t>
  </si>
  <si>
    <t>943944821R00</t>
  </si>
  <si>
    <t xml:space="preserve">Demontáž lešení prostorov.těžkého, H 20 m, 300 kg </t>
  </si>
  <si>
    <t>952901111R00</t>
  </si>
  <si>
    <t xml:space="preserve">Vyčištění budov o výšce podlaží do 4 m </t>
  </si>
  <si>
    <t>schod. prostor : 3,48*4,95*7</t>
  </si>
  <si>
    <t>strojovna : 8,83</t>
  </si>
  <si>
    <t>953981104R00</t>
  </si>
  <si>
    <t xml:space="preserve">Chemické kotvy do betonu, hl. 125 mm, M 16, ampule </t>
  </si>
  <si>
    <t>kus</t>
  </si>
  <si>
    <t>základ : 6*2</t>
  </si>
  <si>
    <t>okolní kce : 6*2*7</t>
  </si>
  <si>
    <t>95-001</t>
  </si>
  <si>
    <t xml:space="preserve">Průběžný úklid </t>
  </si>
  <si>
    <t>961055111R00</t>
  </si>
  <si>
    <t xml:space="preserve">Bourání základů železobetonových </t>
  </si>
  <si>
    <t>dno šachty -3,81m - betonové dojezdy : 3*(0,4*0,3*0,3)</t>
  </si>
  <si>
    <t>965042131RT1</t>
  </si>
  <si>
    <t>Bourání mazanin betonových  tl. 10 cm, pl. 4 m2 ručně tl. mazaniny 5 - 8 cm</t>
  </si>
  <si>
    <t>dno šachty -3,81m : (1,5*1,2)*0,07</t>
  </si>
  <si>
    <t>96-001</t>
  </si>
  <si>
    <t>Demontáž původní ocelové konstukce výtahové šacty včetně ocelových dveří, 1NP - 6NP, vč. likvidace</t>
  </si>
  <si>
    <t>popis kce viz PD : (1,2+2,4+1,2+2,4)*22,23</t>
  </si>
  <si>
    <t>999281111R00</t>
  </si>
  <si>
    <t xml:space="preserve">Přesun hmot pro opravy a údržbu do výšky 25 m </t>
  </si>
  <si>
    <t>767995101R00</t>
  </si>
  <si>
    <t xml:space="preserve">Výroba a montáž kov. atypických konstr. do 5 kg </t>
  </si>
  <si>
    <t>kg</t>
  </si>
  <si>
    <t xml:space="preserve">patní plech 100x100 tl. 5mm 40kg/m2 : </t>
  </si>
  <si>
    <t>kotvení do okolních kcí : (0,1*0,1)*6*2*7*40</t>
  </si>
  <si>
    <t>kotvení rámu do dna šachty : (0,1*0,1)*8*40</t>
  </si>
  <si>
    <t>0</t>
  </si>
  <si>
    <t xml:space="preserve">patní plech 200x200 tl. 10mm  80kg/m2 : </t>
  </si>
  <si>
    <t>pro kotvení do základu : (0,2*0,2)*2*80</t>
  </si>
  <si>
    <t>767995102R00</t>
  </si>
  <si>
    <t xml:space="preserve">Výroba a montáž kov. atypických konstr. do 10 kg </t>
  </si>
  <si>
    <t xml:space="preserve">dělící příčky JEKL 50/80/3 : </t>
  </si>
  <si>
    <t>pohled čelní : (1,04*2*7)*5,76</t>
  </si>
  <si>
    <t>pohled zadní : (1,04*17)*5,76</t>
  </si>
  <si>
    <t>pohled boční : ((0,91+35*1,08)*5,76)*2</t>
  </si>
  <si>
    <t xml:space="preserve">profil L 35/35/2 : </t>
  </si>
  <si>
    <t>pohled čelní : 7*(0,45+0,45+1,04+1,04)*1,05</t>
  </si>
  <si>
    <t>pohled zadní : 16*(1,17+1,17+1,04+1,04)*1,05</t>
  </si>
  <si>
    <t>1*(0,64+0,64+1,04+1,04)*1,05</t>
  </si>
  <si>
    <t>pohled boční : 32*2*(1,08+1,08+1,17+1,17)*1,05</t>
  </si>
  <si>
    <t>2*2*(1,08+1,08+0,64+0,64)*1,05</t>
  </si>
  <si>
    <t xml:space="preserve">profil L 20/20/2 : </t>
  </si>
  <si>
    <t>pohled čelní : 7*(0,45+0,45+1,04+1,04)*0,58</t>
  </si>
  <si>
    <t>pohled zadní : 16*(1,17+1,17+1,04+1,04)*0,58</t>
  </si>
  <si>
    <t>1*(0,64+0,64+1,04+1,04)*0,58</t>
  </si>
  <si>
    <t>pohled boční : 32*2*(1,08+1,08+1,17+1,17)*0,58</t>
  </si>
  <si>
    <t>2*2*(1,08+1,08+0,64+0,64)*0,58</t>
  </si>
  <si>
    <t>767995103R00</t>
  </si>
  <si>
    <t xml:space="preserve">Výroba a montáž kov. atypických konstr. do 20 kg </t>
  </si>
  <si>
    <t>sloupky JEKL 80/80/5 : 4*22,11*11,7</t>
  </si>
  <si>
    <t>2*20,55*11,7</t>
  </si>
  <si>
    <t>rám JEKL 120x80x6 : (1,2+1,2+1,08+1,08)*17,6</t>
  </si>
  <si>
    <t>1458779X</t>
  </si>
  <si>
    <t xml:space="preserve">Profil obdélník. uzavř.svařovaný S235  120x80x6 mm </t>
  </si>
  <si>
    <t>rám na dno šachty JEKL 120x80x6 : ((1,2+1,2+1,08+1,08)*17,6*1,1)/1000</t>
  </si>
  <si>
    <t>13611218</t>
  </si>
  <si>
    <t>Plech hladký jakost 11375.1  5x1000x2000 mm</t>
  </si>
  <si>
    <t xml:space="preserve">patní plech 100x100 tl. 5mm pro kotvení 40kg/m2 : </t>
  </si>
  <si>
    <t>kotvení do okolních kcí : (((0,1*0,1)*6*2*7*40)*1,1)/1000</t>
  </si>
  <si>
    <t>kotvení rámu do dna šachty : (((0,1*0,1)*8*40)*1,1)/1000</t>
  </si>
  <si>
    <t>13611228</t>
  </si>
  <si>
    <t>Plech hladký jakost 11375.1  10x1000x2000 mm</t>
  </si>
  <si>
    <t xml:space="preserve">patní plech 200x200 tl. 10mm 80kg/m2 : </t>
  </si>
  <si>
    <t>10mm  pro kotvení do základu : (((0,2*0,2)*2*80)*1,1)/1000</t>
  </si>
  <si>
    <t>1458729X</t>
  </si>
  <si>
    <t>Profil čtvercový uzavř.svařovaný  S235  80 x 5 mm</t>
  </si>
  <si>
    <t>sloupky JEKL 80/80/5 : ((4*22,11*11,7)*1,05)/1000</t>
  </si>
  <si>
    <t>((2*20,55*11,7)*1,05)/1000</t>
  </si>
  <si>
    <t>14587778</t>
  </si>
  <si>
    <t>Profil obdélník. uzavř.svařovaný S235   80x50x3 mm</t>
  </si>
  <si>
    <t>pohled čelní : (((1,04*2*7)*5,76)*1,05)/1000</t>
  </si>
  <si>
    <t>pohled zadní : (((1,04*17)*5,76)*1,05)/1000</t>
  </si>
  <si>
    <t>pohled boční : ((((0,91+35*1,08)*5,76)*2)*1,05)/1000</t>
  </si>
  <si>
    <t>15411580</t>
  </si>
  <si>
    <t>Profil L rovnoramenný 11375  20x20x2 mm</t>
  </si>
  <si>
    <t>pohled čelní : ((7*(0,45+0,45+1,04+1,04)*0,58)*1,05)/1000</t>
  </si>
  <si>
    <t>pohled zadní : ((16*(1,17+1,17+1,04+1,04)*0,58)*1,05)/1000</t>
  </si>
  <si>
    <t>((1*(0,64+0,64+1,04+1,04)*0,58)*1,05)/1000</t>
  </si>
  <si>
    <t>pohled boční : ((32*2*(1,08+1,08+1,17+1,17)*0,58)*1,05)/1000</t>
  </si>
  <si>
    <t>((2*2*(1,08+1,08+0,64+0,64)*0,58)*1,05)/1000</t>
  </si>
  <si>
    <t>15411660</t>
  </si>
  <si>
    <t>Profil L rovnoramenný 11375  35x35x2 mm</t>
  </si>
  <si>
    <t>pohled čelní : ((7*(0,45+0,45+1,04+1,04)*1,05)*1,05)/1000</t>
  </si>
  <si>
    <t>pohled zadní : ((16*(1,17+1,17+1,04+1,04)*1,05)*1,05)/1000</t>
  </si>
  <si>
    <t>((1*(0,64+0,64+1,04+1,04)*1,05)*1,05)/1000</t>
  </si>
  <si>
    <t>pohled boční : ((32*2*(1,08+1,08+1,17+1,17)*1,05)*1,05)/1000</t>
  </si>
  <si>
    <t>((2*2*(1,08+1,08+0,64+0,64)*1,05)*1,05)/1000</t>
  </si>
  <si>
    <t>998767203R00</t>
  </si>
  <si>
    <t xml:space="preserve">Přesun hmot pro zámečnické konstr., výšky do 24 m </t>
  </si>
  <si>
    <t>771551903R00</t>
  </si>
  <si>
    <t xml:space="preserve">Opravy podlah z dlaždic teracových, 30x30 cm </t>
  </si>
  <si>
    <t>1,2*0,3 - 4 kusy dlaždic : 7*4</t>
  </si>
  <si>
    <t>783125230R00</t>
  </si>
  <si>
    <t xml:space="preserve">Nátěr syntetický OK "C" nebo "CC" 1x + 2x email </t>
  </si>
  <si>
    <t>pohled čelní : (1,04*2*7)*(0,05+0,05+0,08+0,08)</t>
  </si>
  <si>
    <t>pohled zadní : (1,04*17)*(0,05+0,05+0,08+0,08)</t>
  </si>
  <si>
    <t>pohled boční : ((0,91+35*1,08)*2)*(0,05+0,05+0,08+0,08)</t>
  </si>
  <si>
    <t>pohled čelní : (7*(0,45+0,45+1,04+1,04))*(0,035+0,035)</t>
  </si>
  <si>
    <t>pohled zadní : (16*(1,17+1,17+1,04+1,04))*(0,035+0,035)</t>
  </si>
  <si>
    <t>(1*(0,64+0,64+1,04+1,04))*(0,035+0,035)</t>
  </si>
  <si>
    <t>pohled boční : (32*2*(1,08+1,08+1,17+1,17))*(0,035+0,035)</t>
  </si>
  <si>
    <t>(2*2*(1,08+1,08+0,64+0,64))*(0,035+0,035)</t>
  </si>
  <si>
    <t>pohled čelní : (7*(0,45+0,45+1,04+1,04))*(0,02+0,02)</t>
  </si>
  <si>
    <t>pohled zadní : (16*(1,17+1,17+1,04+1,04))*(0,02+0,02)</t>
  </si>
  <si>
    <t>(1*(0,64+0,64+1,04+1,04))*(0,02+0,02)</t>
  </si>
  <si>
    <t>pohled boční : (32*2*(1,08+1,08+1,17+1,17))*(0,02+0,02)</t>
  </si>
  <si>
    <t>(2*2*(1,08+1,08+0,64+0,64))*(0,02+0,02)</t>
  </si>
  <si>
    <t>sloupky JEKL 80/80/5 : 4*22,11*(0,08+0,08+0,08+0,08)</t>
  </si>
  <si>
    <t>2*20,55*(0,08+0,08+0,08+0,08)</t>
  </si>
  <si>
    <t>strojovna dveře : (0,85*2)*2</t>
  </si>
  <si>
    <t>rám  JEKL 120x80x6 : (1,2+1,2+1,08+1,08)*(0,12+0,12+0,08+0,08)</t>
  </si>
  <si>
    <t>784191101X</t>
  </si>
  <si>
    <t xml:space="preserve">Penetrace podkladu univerzální 1x </t>
  </si>
  <si>
    <t>(3,8+1,8+0,1+1,65+1,7)*2,24</t>
  </si>
  <si>
    <t>schodišťový prostor : (3,48+3,48+4,95+4,95)*22,16</t>
  </si>
  <si>
    <t>(3,48*4,95)*7</t>
  </si>
  <si>
    <t>784195212X</t>
  </si>
  <si>
    <t xml:space="preserve">Malba tekutá, bílá, 2 x </t>
  </si>
  <si>
    <t>787-001</t>
  </si>
  <si>
    <t>D+M zasklení výtahové šachty bezpečnostním sklem standard např. Connex 4.4.2, vč. gumového těsnění</t>
  </si>
  <si>
    <t>bližší popis viz TZ</t>
  </si>
  <si>
    <t>pohled čelní : 7*(0,45*1,04)</t>
  </si>
  <si>
    <t>pohled zadní : 16*(1,17*1,04)</t>
  </si>
  <si>
    <t>1*(0,64*1,04)</t>
  </si>
  <si>
    <t>pohled boční : 32*(1,08*1,17)*2</t>
  </si>
  <si>
    <t>2*(1,08*0,64)*2</t>
  </si>
  <si>
    <t>998787203R00</t>
  </si>
  <si>
    <t xml:space="preserve">Přesun hmot pro zasklívání, výšky do 24 m </t>
  </si>
  <si>
    <t>M21-001</t>
  </si>
  <si>
    <t>Úprava elektroinstalací - pohybová čidla v každém NP vč. kabeláže v lištách, revize</t>
  </si>
  <si>
    <t>M33-001</t>
  </si>
  <si>
    <t xml:space="preserve">Demontáž strojovny výtahu vč likvidace </t>
  </si>
  <si>
    <t>M33-002</t>
  </si>
  <si>
    <t>Demontáž výtahové kabiny vč. lan a vodících lišt vč. likvidace</t>
  </si>
  <si>
    <t>M33-003</t>
  </si>
  <si>
    <t>D+M nového výtahu vč. pohonu, kabiny dveří a vybavení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</si>
  <si>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</si>
  <si>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</si>
  <si>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</si>
  <si>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</si>
  <si>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979087212R00</t>
  </si>
  <si>
    <t xml:space="preserve">Nakládání suti na dopravní prostředky </t>
  </si>
  <si>
    <t>979087312R00</t>
  </si>
  <si>
    <t xml:space="preserve">Vodorovné přemístění vyb. hmot nošením do 10 m </t>
  </si>
  <si>
    <t>979087392R00</t>
  </si>
  <si>
    <t xml:space="preserve">Příplatek za nošení vyb. hmot každých dalších 10 m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</si>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</sst>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6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64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64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64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42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9" fillId="0" borderId="42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65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0" fontId="20" fillId="0" borderId="37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38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C27" sqref="C27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72" t="s">
        <v>0</v>
      </c>
      <c r="C5" s="272"/>
      <c r="D5" s="272"/>
      <c r="E5" s="272"/>
      <c r="F5" s="272"/>
      <c r="G5" s="273"/>
      <c r="H5" s="15"/>
    </row>
    <row r="6" spans="1:8">
      <c r="A6" s="20" t="s">
        <v>6</v>
      </c>
      <c r="B6" s="274"/>
      <c r="C6" s="274"/>
      <c r="D6" s="274"/>
      <c r="E6" s="274"/>
      <c r="F6" s="274"/>
      <c r="G6" s="275"/>
      <c r="H6" s="15"/>
    </row>
    <row r="7" spans="1:8">
      <c r="A7" s="20" t="s">
        <v>7</v>
      </c>
      <c r="B7" s="274"/>
      <c r="C7" s="274"/>
      <c r="D7" s="274"/>
      <c r="E7" s="274"/>
      <c r="F7" s="274"/>
      <c r="G7" s="275"/>
      <c r="H7" s="15"/>
    </row>
    <row r="8" spans="1:8">
      <c r="A8" s="20" t="s">
        <v>8</v>
      </c>
      <c r="B8" s="274"/>
      <c r="C8" s="274"/>
      <c r="D8" s="274"/>
      <c r="E8" s="274"/>
      <c r="F8" s="274"/>
      <c r="G8" s="275"/>
      <c r="H8" s="15"/>
    </row>
    <row r="9" spans="1:8">
      <c r="A9" s="20" t="s">
        <v>9</v>
      </c>
      <c r="B9" s="274"/>
      <c r="C9" s="274"/>
      <c r="D9" s="274"/>
      <c r="E9" s="274"/>
      <c r="F9" s="274"/>
      <c r="G9" s="275"/>
      <c r="H9" s="15"/>
    </row>
    <row r="10" spans="1:8">
      <c r="A10" s="20" t="s">
        <v>10</v>
      </c>
      <c r="B10" s="274"/>
      <c r="C10" s="274"/>
      <c r="D10" s="274"/>
      <c r="E10" s="274"/>
      <c r="F10" s="274"/>
      <c r="G10" s="275"/>
      <c r="H10" s="15"/>
    </row>
    <row r="11" spans="1:8">
      <c r="A11" s="20" t="s">
        <v>11</v>
      </c>
      <c r="B11" s="264"/>
      <c r="C11" s="264"/>
      <c r="D11" s="264"/>
      <c r="E11" s="264"/>
      <c r="F11" s="264"/>
      <c r="G11" s="265"/>
      <c r="H11" s="15"/>
    </row>
    <row r="12" spans="1:8">
      <c r="A12" s="20" t="s">
        <v>12</v>
      </c>
      <c r="B12" s="266"/>
      <c r="C12" s="267"/>
      <c r="D12" s="267"/>
      <c r="E12" s="267"/>
      <c r="F12" s="267"/>
      <c r="G12" s="268"/>
      <c r="H12" s="15"/>
    </row>
    <row r="13" spans="1:8" ht="13.5" thickBot="1">
      <c r="A13" s="21" t="s">
        <v>13</v>
      </c>
      <c r="B13" s="269"/>
      <c r="C13" s="269"/>
      <c r="D13" s="269"/>
      <c r="E13" s="269"/>
      <c r="F13" s="269"/>
      <c r="G13" s="270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71" t="s">
        <v>39</v>
      </c>
      <c r="B17" s="271"/>
      <c r="C17" s="271"/>
      <c r="D17" s="271"/>
      <c r="E17" s="271"/>
      <c r="F17" s="271"/>
      <c r="G17" s="271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2"/>
  <sheetViews>
    <sheetView showGridLines="0" topLeftCell="B19" zoomScaleNormal="100" zoomScaleSheetLayoutView="75" workbookViewId="0">
      <selection activeCell="L43" sqref="L43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1</v>
      </c>
      <c r="J23" s="96">
        <f>'Rekapitulace Objekt SO-01'!H19</f>
        <v>0</v>
      </c>
      <c r="O23">
        <f>'Rekapitulace Objekt SO-01'!O21</f>
        <v>0</v>
      </c>
      <c r="P23">
        <f>'Rekapitulace Objekt SO-01'!P21</f>
        <v>0</v>
      </c>
    </row>
    <row r="24" spans="1:16" ht="25.5" customHeight="1">
      <c r="A24" s="98"/>
      <c r="B24" s="279" t="s">
        <v>45</v>
      </c>
      <c r="C24" s="280"/>
      <c r="D24" s="280"/>
      <c r="E24" s="280"/>
      <c r="F24" s="99"/>
      <c r="G24" s="100"/>
      <c r="H24" s="101"/>
      <c r="I24" s="102"/>
      <c r="J24" s="97">
        <f>SUM(J22:J23)</f>
        <v>0</v>
      </c>
    </row>
    <row r="25" spans="1:16" ht="13.5" thickBot="1">
      <c r="J25" s="87"/>
    </row>
    <row r="26" spans="1:16">
      <c r="A26" s="114"/>
      <c r="B26" s="115" t="s">
        <v>46</v>
      </c>
      <c r="C26" s="116"/>
      <c r="D26" s="116"/>
      <c r="E26" s="116"/>
      <c r="F26" s="116"/>
      <c r="G26" s="117"/>
      <c r="H26" s="116"/>
      <c r="I26" s="118"/>
      <c r="J26" s="119" t="s">
        <v>22</v>
      </c>
    </row>
    <row r="27" spans="1:16">
      <c r="A27" s="109"/>
      <c r="B27" s="104" t="s">
        <v>47</v>
      </c>
      <c r="C27" s="104"/>
      <c r="D27" s="104"/>
      <c r="E27" s="104">
        <v>15</v>
      </c>
      <c r="F27" s="104" t="s">
        <v>48</v>
      </c>
      <c r="G27" s="106"/>
      <c r="H27" s="104"/>
      <c r="I27" s="105"/>
      <c r="J27" s="112">
        <f>SUM(O23:O24)</f>
        <v>0</v>
      </c>
    </row>
    <row r="28" spans="1:16">
      <c r="A28" s="110"/>
      <c r="B28" s="46" t="s">
        <v>49</v>
      </c>
      <c r="C28" s="46"/>
      <c r="D28" s="46"/>
      <c r="E28" s="46">
        <v>15</v>
      </c>
      <c r="F28" s="46" t="s">
        <v>48</v>
      </c>
      <c r="G28" s="107"/>
      <c r="H28" s="46"/>
      <c r="I28" s="103"/>
      <c r="J28" s="113">
        <f>J27*(E28/100)</f>
        <v>0</v>
      </c>
    </row>
    <row r="29" spans="1:16">
      <c r="A29" s="110"/>
      <c r="B29" s="46" t="s">
        <v>47</v>
      </c>
      <c r="C29" s="46"/>
      <c r="D29" s="46"/>
      <c r="E29" s="46">
        <v>21</v>
      </c>
      <c r="F29" s="46" t="s">
        <v>48</v>
      </c>
      <c r="G29" s="107"/>
      <c r="H29" s="46"/>
      <c r="I29" s="103"/>
      <c r="J29" s="113">
        <f>SUM(P23:P24)</f>
        <v>0</v>
      </c>
    </row>
    <row r="30" spans="1:16" ht="13.5" thickBot="1">
      <c r="A30" s="111"/>
      <c r="B30" s="39" t="s">
        <v>49</v>
      </c>
      <c r="C30" s="39"/>
      <c r="D30" s="39"/>
      <c r="E30" s="39">
        <v>21</v>
      </c>
      <c r="F30" s="39" t="s">
        <v>48</v>
      </c>
      <c r="G30" s="108"/>
      <c r="H30" s="46"/>
      <c r="I30" s="103"/>
      <c r="J30" s="113">
        <f>J29*(E30/100)</f>
        <v>0</v>
      </c>
    </row>
    <row r="31" spans="1:16" ht="16.5" thickBot="1">
      <c r="A31" s="120"/>
      <c r="B31" s="121" t="s">
        <v>50</v>
      </c>
      <c r="C31" s="122"/>
      <c r="D31" s="122"/>
      <c r="E31" s="122"/>
      <c r="F31" s="122"/>
      <c r="G31" s="122"/>
      <c r="H31" s="123"/>
      <c r="I31" s="124"/>
      <c r="J31" s="125">
        <f>SUM(J27:J30)</f>
        <v>0</v>
      </c>
    </row>
    <row r="40" spans="1:10" ht="15.75">
      <c r="B40" s="126" t="s">
        <v>51</v>
      </c>
    </row>
    <row r="42" spans="1:10" ht="25.5" customHeight="1">
      <c r="A42" s="127"/>
      <c r="B42" s="128" t="s">
        <v>52</v>
      </c>
      <c r="C42" s="129" t="s">
        <v>53</v>
      </c>
      <c r="D42" s="129"/>
      <c r="E42" s="129"/>
      <c r="F42" s="129"/>
      <c r="G42" s="130"/>
      <c r="H42" s="130"/>
      <c r="I42" s="130"/>
      <c r="J42" s="131" t="s">
        <v>54</v>
      </c>
    </row>
    <row r="43" spans="1:10" ht="25.5" customHeight="1">
      <c r="A43" s="132"/>
      <c r="B43" s="133" t="s">
        <v>55</v>
      </c>
      <c r="C43" s="281" t="s">
        <v>56</v>
      </c>
      <c r="D43" s="281"/>
      <c r="E43" s="281"/>
      <c r="F43" s="282"/>
      <c r="G43" s="283"/>
      <c r="H43" s="283"/>
      <c r="I43" s="283"/>
      <c r="J43" s="134">
        <f>'SO-01 01 Pol'!F8</f>
        <v>0</v>
      </c>
    </row>
    <row r="44" spans="1:10" ht="25.5" customHeight="1">
      <c r="A44" s="132"/>
      <c r="B44" s="132" t="s">
        <v>57</v>
      </c>
      <c r="C44" s="276" t="s">
        <v>58</v>
      </c>
      <c r="D44" s="276"/>
      <c r="E44" s="276"/>
      <c r="F44" s="277"/>
      <c r="G44" s="278"/>
      <c r="H44" s="278"/>
      <c r="I44" s="278"/>
      <c r="J44" s="135">
        <f>'SO-01 01 Pol'!F14</f>
        <v>0</v>
      </c>
    </row>
    <row r="45" spans="1:10" ht="25.5" customHeight="1">
      <c r="A45" s="132"/>
      <c r="B45" s="132" t="s">
        <v>59</v>
      </c>
      <c r="C45" s="276" t="s">
        <v>60</v>
      </c>
      <c r="D45" s="276"/>
      <c r="E45" s="276"/>
      <c r="F45" s="277"/>
      <c r="G45" s="278"/>
      <c r="H45" s="278"/>
      <c r="I45" s="278"/>
      <c r="J45" s="135">
        <f>'SO-01 01 Pol'!F17</f>
        <v>0</v>
      </c>
    </row>
    <row r="46" spans="1:10" ht="25.5" customHeight="1">
      <c r="A46" s="132"/>
      <c r="B46" s="132" t="s">
        <v>61</v>
      </c>
      <c r="C46" s="276" t="s">
        <v>62</v>
      </c>
      <c r="D46" s="276"/>
      <c r="E46" s="276"/>
      <c r="F46" s="277"/>
      <c r="G46" s="278"/>
      <c r="H46" s="278"/>
      <c r="I46" s="278"/>
      <c r="J46" s="135">
        <f>'SO-01 01 Pol'!F24</f>
        <v>0</v>
      </c>
    </row>
    <row r="47" spans="1:10" ht="25.5" customHeight="1">
      <c r="A47" s="132"/>
      <c r="B47" s="132" t="s">
        <v>63</v>
      </c>
      <c r="C47" s="276" t="s">
        <v>64</v>
      </c>
      <c r="D47" s="276"/>
      <c r="E47" s="276"/>
      <c r="F47" s="277"/>
      <c r="G47" s="278"/>
      <c r="H47" s="278"/>
      <c r="I47" s="278"/>
      <c r="J47" s="135">
        <f>'SO-01 01 Pol'!F31</f>
        <v>0</v>
      </c>
    </row>
    <row r="48" spans="1:10" ht="25.5" customHeight="1">
      <c r="A48" s="132"/>
      <c r="B48" s="132" t="s">
        <v>65</v>
      </c>
      <c r="C48" s="276" t="s">
        <v>66</v>
      </c>
      <c r="D48" s="276"/>
      <c r="E48" s="276"/>
      <c r="F48" s="277"/>
      <c r="G48" s="278"/>
      <c r="H48" s="278"/>
      <c r="I48" s="278"/>
      <c r="J48" s="135">
        <f>'SO-01 01 Pol'!F38</f>
        <v>0</v>
      </c>
    </row>
    <row r="49" spans="1:10" ht="25.5" customHeight="1">
      <c r="A49" s="132"/>
      <c r="B49" s="132" t="s">
        <v>67</v>
      </c>
      <c r="C49" s="276" t="s">
        <v>68</v>
      </c>
      <c r="D49" s="276"/>
      <c r="E49" s="276"/>
      <c r="F49" s="277"/>
      <c r="G49" s="278"/>
      <c r="H49" s="278"/>
      <c r="I49" s="278"/>
      <c r="J49" s="135">
        <f>'SO-01 01 Pol'!F46</f>
        <v>0</v>
      </c>
    </row>
    <row r="50" spans="1:10" ht="25.5" customHeight="1">
      <c r="A50" s="132"/>
      <c r="B50" s="132" t="s">
        <v>69</v>
      </c>
      <c r="C50" s="276" t="s">
        <v>70</v>
      </c>
      <c r="D50" s="276"/>
      <c r="E50" s="276"/>
      <c r="F50" s="277"/>
      <c r="G50" s="278"/>
      <c r="H50" s="278"/>
      <c r="I50" s="278"/>
      <c r="J50" s="135">
        <f>'SO-01 01 Pol'!F53</f>
        <v>0</v>
      </c>
    </row>
    <row r="51" spans="1:10" ht="25.5" customHeight="1">
      <c r="A51" s="132"/>
      <c r="B51" s="132" t="s">
        <v>71</v>
      </c>
      <c r="C51" s="276" t="s">
        <v>72</v>
      </c>
      <c r="D51" s="276"/>
      <c r="E51" s="276"/>
      <c r="F51" s="277"/>
      <c r="G51" s="278"/>
      <c r="H51" s="278"/>
      <c r="I51" s="278"/>
      <c r="J51" s="135">
        <f>'SO-01 01 Pol'!F55</f>
        <v>0</v>
      </c>
    </row>
    <row r="52" spans="1:10" ht="25.5" customHeight="1">
      <c r="A52" s="132"/>
      <c r="B52" s="132" t="s">
        <v>73</v>
      </c>
      <c r="C52" s="276" t="s">
        <v>74</v>
      </c>
      <c r="D52" s="276"/>
      <c r="E52" s="276"/>
      <c r="F52" s="277"/>
      <c r="G52" s="278"/>
      <c r="H52" s="278"/>
      <c r="I52" s="278"/>
      <c r="J52" s="135">
        <f>'SO-01 01 Pol'!F115</f>
        <v>0</v>
      </c>
    </row>
    <row r="53" spans="1:10" ht="25.5" customHeight="1">
      <c r="A53" s="132"/>
      <c r="B53" s="132" t="s">
        <v>75</v>
      </c>
      <c r="C53" s="276" t="s">
        <v>76</v>
      </c>
      <c r="D53" s="276"/>
      <c r="E53" s="276"/>
      <c r="F53" s="277"/>
      <c r="G53" s="278"/>
      <c r="H53" s="278"/>
      <c r="I53" s="278"/>
      <c r="J53" s="135">
        <f>'SO-01 01 Pol'!F118</f>
        <v>0</v>
      </c>
    </row>
    <row r="54" spans="1:10" ht="25.5" customHeight="1">
      <c r="A54" s="132"/>
      <c r="B54" s="132" t="s">
        <v>77</v>
      </c>
      <c r="C54" s="276" t="s">
        <v>78</v>
      </c>
      <c r="D54" s="276"/>
      <c r="E54" s="276"/>
      <c r="F54" s="277"/>
      <c r="G54" s="278"/>
      <c r="H54" s="278"/>
      <c r="I54" s="278"/>
      <c r="J54" s="135">
        <f>'SO-01 01 Pol'!F140</f>
        <v>0</v>
      </c>
    </row>
    <row r="55" spans="1:10" ht="25.5" customHeight="1">
      <c r="A55" s="132"/>
      <c r="B55" s="132" t="s">
        <v>79</v>
      </c>
      <c r="C55" s="276" t="s">
        <v>80</v>
      </c>
      <c r="D55" s="276"/>
      <c r="E55" s="276"/>
      <c r="F55" s="277"/>
      <c r="G55" s="278"/>
      <c r="H55" s="278"/>
      <c r="I55" s="278"/>
      <c r="J55" s="135">
        <f>'SO-01 01 Pol'!F148</f>
        <v>0</v>
      </c>
    </row>
    <row r="56" spans="1:10" ht="25.5" customHeight="1">
      <c r="A56" s="132"/>
      <c r="B56" s="132" t="s">
        <v>81</v>
      </c>
      <c r="C56" s="276" t="s">
        <v>82</v>
      </c>
      <c r="D56" s="276"/>
      <c r="E56" s="276"/>
      <c r="F56" s="277"/>
      <c r="G56" s="278"/>
      <c r="H56" s="278"/>
      <c r="I56" s="278"/>
      <c r="J56" s="135">
        <f>'SO-01 01 Pol'!F157</f>
        <v>0</v>
      </c>
    </row>
    <row r="57" spans="1:10" ht="25.5" customHeight="1">
      <c r="A57" s="132"/>
      <c r="B57" s="132" t="s">
        <v>83</v>
      </c>
      <c r="C57" s="276" t="s">
        <v>84</v>
      </c>
      <c r="D57" s="276"/>
      <c r="E57" s="276"/>
      <c r="F57" s="277"/>
      <c r="G57" s="278"/>
      <c r="H57" s="278"/>
      <c r="I57" s="278"/>
      <c r="J57" s="135">
        <f>'SO-01 01 Pol'!F159</f>
        <v>0</v>
      </c>
    </row>
    <row r="58" spans="1:10" ht="25.5" customHeight="1">
      <c r="A58" s="132"/>
      <c r="B58" s="136" t="s">
        <v>85</v>
      </c>
      <c r="C58" s="284" t="s">
        <v>86</v>
      </c>
      <c r="D58" s="284"/>
      <c r="E58" s="284"/>
      <c r="F58" s="285"/>
      <c r="G58" s="286"/>
      <c r="H58" s="286"/>
      <c r="I58" s="286"/>
      <c r="J58" s="137">
        <f>'SO-01 01 Pol'!F163</f>
        <v>0</v>
      </c>
    </row>
    <row r="59" spans="1:10" ht="25.5" customHeight="1">
      <c r="A59" s="138"/>
      <c r="B59" s="139" t="s">
        <v>87</v>
      </c>
      <c r="C59" s="140"/>
      <c r="D59" s="140"/>
      <c r="E59" s="140"/>
      <c r="F59" s="141"/>
      <c r="G59" s="142"/>
      <c r="H59" s="142"/>
      <c r="I59" s="142"/>
      <c r="J59" s="143">
        <f>SUM(J43:J58)</f>
        <v>0</v>
      </c>
    </row>
    <row r="60" spans="1:10">
      <c r="A60" s="85"/>
      <c r="B60" s="85"/>
      <c r="C60" s="85"/>
      <c r="D60" s="85"/>
      <c r="E60" s="85"/>
      <c r="F60" s="85"/>
      <c r="G60" s="86"/>
      <c r="H60" s="85"/>
      <c r="I60" s="86"/>
      <c r="J60" s="87"/>
    </row>
    <row r="61" spans="1:10">
      <c r="A61" s="85"/>
      <c r="B61" s="85"/>
      <c r="C61" s="85"/>
      <c r="D61" s="85"/>
      <c r="E61" s="85"/>
      <c r="F61" s="85"/>
      <c r="G61" s="86"/>
      <c r="H61" s="85"/>
      <c r="I61" s="86"/>
      <c r="J61" s="87"/>
    </row>
    <row r="62" spans="1:10">
      <c r="A62" s="85"/>
      <c r="B62" s="85"/>
      <c r="C62" s="85"/>
      <c r="D62" s="85"/>
      <c r="E62" s="85"/>
      <c r="F62" s="85"/>
      <c r="G62" s="86"/>
      <c r="H62" s="85"/>
      <c r="I62" s="86"/>
      <c r="J62" s="87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7">
    <mergeCell ref="C54:I54"/>
    <mergeCell ref="C55:I55"/>
    <mergeCell ref="C56:I56"/>
    <mergeCell ref="C57:I57"/>
    <mergeCell ref="C58:I58"/>
    <mergeCell ref="C53:I53"/>
    <mergeCell ref="B24:E24"/>
    <mergeCell ref="C43:I43"/>
    <mergeCell ref="C44:I44"/>
    <mergeCell ref="C45:I45"/>
    <mergeCell ref="C46:I46"/>
    <mergeCell ref="C47:I47"/>
    <mergeCell ref="C48:I48"/>
    <mergeCell ref="C49:I49"/>
    <mergeCell ref="C50:I50"/>
    <mergeCell ref="C51:I51"/>
    <mergeCell ref="C52:I52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RK150360</v>
      </c>
      <c r="C1" s="31" t="str">
        <f>Stavba!NazevStavby</f>
        <v>Modernizace výtahu Křídlovická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88"/>
      <c r="D2" s="288"/>
      <c r="E2" s="288"/>
      <c r="F2" s="288"/>
      <c r="G2" s="26" t="s">
        <v>15</v>
      </c>
      <c r="H2" s="34"/>
    </row>
    <row r="3" spans="1:8" ht="13.5" thickTop="1"/>
    <row r="4" spans="1:8" ht="18">
      <c r="A4" s="287" t="s">
        <v>16</v>
      </c>
      <c r="B4" s="287"/>
      <c r="C4" s="287"/>
      <c r="D4" s="287"/>
      <c r="E4" s="287"/>
      <c r="F4" s="287"/>
      <c r="G4" s="287"/>
      <c r="H4" s="287"/>
    </row>
    <row r="6" spans="1:8" ht="15.75">
      <c r="A6" s="32" t="s">
        <v>24</v>
      </c>
      <c r="B6" s="29">
        <f>B2</f>
        <v>0</v>
      </c>
    </row>
    <row r="7" spans="1:8" ht="15.75">
      <c r="B7" s="289">
        <f>C2</f>
        <v>0</v>
      </c>
      <c r="C7" s="290"/>
      <c r="D7" s="290"/>
      <c r="E7" s="290"/>
      <c r="F7" s="290"/>
      <c r="G7" s="290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91" t="s">
        <v>28</v>
      </c>
      <c r="B1" s="291"/>
      <c r="C1" s="292"/>
      <c r="D1" s="291"/>
      <c r="E1" s="291"/>
      <c r="F1" s="291"/>
      <c r="G1" s="291"/>
    </row>
    <row r="2" spans="1:7" ht="13.5" thickTop="1">
      <c r="A2" s="55" t="s">
        <v>29</v>
      </c>
      <c r="B2" s="56"/>
      <c r="C2" s="293"/>
      <c r="D2" s="293"/>
      <c r="E2" s="293"/>
      <c r="F2" s="293"/>
      <c r="G2" s="294"/>
    </row>
    <row r="3" spans="1:7">
      <c r="A3" s="57" t="s">
        <v>30</v>
      </c>
      <c r="B3" s="58"/>
      <c r="C3" s="295"/>
      <c r="D3" s="295"/>
      <c r="E3" s="295"/>
      <c r="F3" s="295"/>
      <c r="G3" s="296"/>
    </row>
    <row r="4" spans="1:7" ht="13.5" thickBot="1">
      <c r="A4" s="59" t="s">
        <v>31</v>
      </c>
      <c r="B4" s="60"/>
      <c r="C4" s="297"/>
      <c r="D4" s="297"/>
      <c r="E4" s="297"/>
      <c r="F4" s="297"/>
      <c r="G4" s="298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RK150360</v>
      </c>
      <c r="C1" s="31" t="str">
        <f>Stavba!NazevStavby</f>
        <v>Modernizace výtahu Křídlovická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44" t="s">
        <v>43</v>
      </c>
      <c r="C2" s="299" t="s">
        <v>44</v>
      </c>
      <c r="D2" s="288"/>
      <c r="E2" s="288"/>
      <c r="F2" s="288"/>
      <c r="G2" s="26" t="s">
        <v>15</v>
      </c>
      <c r="H2" s="34"/>
      <c r="O2" s="8" t="s">
        <v>88</v>
      </c>
    </row>
    <row r="3" spans="1:15" ht="13.5" customHeight="1" thickTop="1">
      <c r="H3" s="35"/>
    </row>
    <row r="4" spans="1:15" ht="18" customHeight="1">
      <c r="A4" s="287" t="s">
        <v>16</v>
      </c>
      <c r="B4" s="287"/>
      <c r="C4" s="287"/>
      <c r="D4" s="287"/>
      <c r="E4" s="287"/>
      <c r="F4" s="287"/>
      <c r="G4" s="287"/>
      <c r="H4" s="287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SO-01</v>
      </c>
      <c r="H6" s="35"/>
    </row>
    <row r="7" spans="1:15" ht="15.75" customHeight="1">
      <c r="B7" s="289" t="str">
        <f>C2</f>
        <v>Modernizace výtahu Křídlovická, Brno</v>
      </c>
      <c r="C7" s="290"/>
      <c r="D7" s="290"/>
      <c r="E7" s="290"/>
      <c r="F7" s="290"/>
      <c r="G7" s="290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89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45" t="s">
        <v>90</v>
      </c>
      <c r="B16" s="146"/>
      <c r="C16" s="146"/>
      <c r="D16" s="146"/>
      <c r="E16" s="146"/>
      <c r="F16" s="146"/>
      <c r="G16" s="146"/>
      <c r="H16" s="147"/>
      <c r="I16" s="32"/>
      <c r="J16" s="32"/>
    </row>
    <row r="17" spans="1:55" ht="12.75" customHeight="1">
      <c r="A17" s="155" t="s">
        <v>91</v>
      </c>
      <c r="B17" s="156"/>
      <c r="C17" s="157"/>
      <c r="D17" s="157"/>
      <c r="E17" s="157"/>
      <c r="F17" s="157"/>
      <c r="G17" s="158"/>
      <c r="H17" s="159" t="s">
        <v>92</v>
      </c>
      <c r="I17" s="32"/>
      <c r="J17" s="32"/>
    </row>
    <row r="18" spans="1:55" ht="12.75" customHeight="1">
      <c r="A18" s="153" t="s">
        <v>93</v>
      </c>
      <c r="B18" s="151" t="s">
        <v>94</v>
      </c>
      <c r="C18" s="150"/>
      <c r="D18" s="150"/>
      <c r="E18" s="150"/>
      <c r="F18" s="150"/>
      <c r="G18" s="152"/>
      <c r="H18" s="154">
        <f>'SO-01 01 Pol'!G172</f>
        <v>0</v>
      </c>
      <c r="I18" s="32"/>
      <c r="J18" s="32"/>
      <c r="O18">
        <f>'SO-01 01 Pol'!AN173</f>
        <v>0</v>
      </c>
      <c r="P18">
        <f>'SO-01 01 Pol'!AO173</f>
        <v>0</v>
      </c>
    </row>
    <row r="19" spans="1:55" ht="12.75" customHeight="1" thickBot="1">
      <c r="A19" s="160"/>
      <c r="B19" s="161" t="s">
        <v>95</v>
      </c>
      <c r="C19" s="162"/>
      <c r="D19" s="163" t="str">
        <f>B2</f>
        <v>SO-01</v>
      </c>
      <c r="E19" s="162"/>
      <c r="F19" s="162"/>
      <c r="G19" s="164"/>
      <c r="H19" s="165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166"/>
      <c r="I20" s="32"/>
      <c r="J20" s="32"/>
    </row>
    <row r="21" spans="1:55" ht="12.75" customHeight="1">
      <c r="A21" s="176"/>
      <c r="B21" s="177"/>
      <c r="C21" s="177"/>
      <c r="D21" s="177"/>
      <c r="E21" s="178"/>
      <c r="F21" s="177"/>
      <c r="G21" s="177"/>
      <c r="H21" s="179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171" t="s">
        <v>47</v>
      </c>
      <c r="B22" s="167"/>
      <c r="C22" s="167"/>
      <c r="D22" s="167">
        <v>15</v>
      </c>
      <c r="E22" s="168" t="s">
        <v>48</v>
      </c>
      <c r="F22" s="167"/>
      <c r="G22" s="167"/>
      <c r="H22" s="174">
        <f>SUM(O18:O19)</f>
        <v>0</v>
      </c>
      <c r="I22" s="32"/>
      <c r="J22" s="32"/>
    </row>
    <row r="23" spans="1:55" ht="12.75" customHeight="1">
      <c r="A23" s="172" t="s">
        <v>49</v>
      </c>
      <c r="B23" s="148"/>
      <c r="C23" s="148"/>
      <c r="D23" s="148">
        <v>15</v>
      </c>
      <c r="E23" s="169" t="s">
        <v>48</v>
      </c>
      <c r="F23" s="148"/>
      <c r="G23" s="148"/>
      <c r="H23" s="175">
        <f>H22*(D23/100)</f>
        <v>0</v>
      </c>
      <c r="I23" s="32"/>
      <c r="J23" s="32"/>
    </row>
    <row r="24" spans="1:55" ht="12.75" customHeight="1">
      <c r="A24" s="172" t="s">
        <v>47</v>
      </c>
      <c r="B24" s="148"/>
      <c r="C24" s="148"/>
      <c r="D24" s="148">
        <v>21</v>
      </c>
      <c r="E24" s="169" t="s">
        <v>48</v>
      </c>
      <c r="F24" s="148"/>
      <c r="G24" s="148"/>
      <c r="H24" s="175">
        <f>SUM(P18:P19)</f>
        <v>0</v>
      </c>
      <c r="I24" s="32"/>
      <c r="J24" s="32"/>
    </row>
    <row r="25" spans="1:55" ht="12.75" customHeight="1" thickBot="1">
      <c r="A25" s="173" t="s">
        <v>49</v>
      </c>
      <c r="B25" s="149"/>
      <c r="C25" s="149"/>
      <c r="D25" s="149">
        <v>21</v>
      </c>
      <c r="E25" s="170" t="s">
        <v>48</v>
      </c>
      <c r="F25" s="148"/>
      <c r="G25" s="148"/>
      <c r="H25" s="175">
        <f>H24*(D25/100)</f>
        <v>0</v>
      </c>
      <c r="I25" s="32"/>
      <c r="J25" s="32"/>
    </row>
    <row r="26" spans="1:55" ht="12.75" customHeight="1" thickBot="1">
      <c r="A26" s="180" t="s">
        <v>96</v>
      </c>
      <c r="B26" s="181"/>
      <c r="C26" s="181"/>
      <c r="D26" s="181"/>
      <c r="E26" s="181"/>
      <c r="F26" s="182"/>
      <c r="G26" s="183"/>
      <c r="H26" s="184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45" t="s">
        <v>304</v>
      </c>
      <c r="B28" s="146"/>
      <c r="C28" s="146"/>
      <c r="D28" s="211" t="s">
        <v>93</v>
      </c>
      <c r="E28" s="300" t="s">
        <v>94</v>
      </c>
      <c r="F28" s="300"/>
      <c r="G28" s="300"/>
      <c r="H28" s="300"/>
      <c r="I28" s="32"/>
      <c r="J28" s="32"/>
      <c r="BC28" s="261" t="str">
        <f>E28</f>
        <v>Modernizace výtahu Křídlovická 54</v>
      </c>
    </row>
    <row r="29" spans="1:55" ht="12.75" customHeight="1">
      <c r="A29" s="155" t="s">
        <v>305</v>
      </c>
      <c r="B29" s="156"/>
      <c r="C29" s="157"/>
      <c r="D29" s="157"/>
      <c r="E29" s="157"/>
      <c r="F29" s="157"/>
      <c r="G29" s="158"/>
      <c r="H29" s="159" t="s">
        <v>92</v>
      </c>
      <c r="I29" s="32"/>
      <c r="J29" s="32"/>
    </row>
    <row r="30" spans="1:55" ht="12.75" customHeight="1">
      <c r="A30" s="153" t="s">
        <v>55</v>
      </c>
      <c r="B30" s="151" t="s">
        <v>56</v>
      </c>
      <c r="C30" s="150"/>
      <c r="D30" s="150"/>
      <c r="E30" s="150"/>
      <c r="F30" s="150"/>
      <c r="G30" s="152"/>
      <c r="H30" s="262">
        <f>'SO-01 01 Pol'!F8</f>
        <v>0</v>
      </c>
      <c r="I30" s="32"/>
      <c r="J30" s="32"/>
    </row>
    <row r="31" spans="1:55" ht="12.75" customHeight="1">
      <c r="A31" s="153" t="s">
        <v>57</v>
      </c>
      <c r="B31" s="151" t="s">
        <v>58</v>
      </c>
      <c r="C31" s="150"/>
      <c r="D31" s="150"/>
      <c r="E31" s="150"/>
      <c r="F31" s="150"/>
      <c r="G31" s="152"/>
      <c r="H31" s="262">
        <f>'SO-01 01 Pol'!F14</f>
        <v>0</v>
      </c>
      <c r="I31" s="32"/>
      <c r="J31" s="32"/>
    </row>
    <row r="32" spans="1:55" ht="12.75" customHeight="1">
      <c r="A32" s="153" t="s">
        <v>59</v>
      </c>
      <c r="B32" s="151" t="s">
        <v>60</v>
      </c>
      <c r="C32" s="150"/>
      <c r="D32" s="150"/>
      <c r="E32" s="150"/>
      <c r="F32" s="150"/>
      <c r="G32" s="152"/>
      <c r="H32" s="262">
        <f>'SO-01 01 Pol'!F17</f>
        <v>0</v>
      </c>
      <c r="I32" s="32"/>
      <c r="J32" s="32"/>
    </row>
    <row r="33" spans="1:10" ht="12.75" customHeight="1">
      <c r="A33" s="153" t="s">
        <v>61</v>
      </c>
      <c r="B33" s="151" t="s">
        <v>62</v>
      </c>
      <c r="C33" s="150"/>
      <c r="D33" s="150"/>
      <c r="E33" s="150"/>
      <c r="F33" s="150"/>
      <c r="G33" s="152"/>
      <c r="H33" s="262">
        <f>'SO-01 01 Pol'!F24</f>
        <v>0</v>
      </c>
      <c r="I33" s="32"/>
      <c r="J33" s="32"/>
    </row>
    <row r="34" spans="1:10" ht="12.75" customHeight="1">
      <c r="A34" s="153" t="s">
        <v>63</v>
      </c>
      <c r="B34" s="151" t="s">
        <v>64</v>
      </c>
      <c r="C34" s="150"/>
      <c r="D34" s="150"/>
      <c r="E34" s="150"/>
      <c r="F34" s="150"/>
      <c r="G34" s="152"/>
      <c r="H34" s="262">
        <f>'SO-01 01 Pol'!F31</f>
        <v>0</v>
      </c>
      <c r="I34" s="32"/>
      <c r="J34" s="32"/>
    </row>
    <row r="35" spans="1:10" ht="12.75" customHeight="1">
      <c r="A35" s="153" t="s">
        <v>65</v>
      </c>
      <c r="B35" s="151" t="s">
        <v>66</v>
      </c>
      <c r="C35" s="150"/>
      <c r="D35" s="150"/>
      <c r="E35" s="150"/>
      <c r="F35" s="150"/>
      <c r="G35" s="152"/>
      <c r="H35" s="262">
        <f>'SO-01 01 Pol'!F38</f>
        <v>0</v>
      </c>
      <c r="I35" s="32"/>
      <c r="J35" s="32"/>
    </row>
    <row r="36" spans="1:10" ht="12.75" customHeight="1">
      <c r="A36" s="153" t="s">
        <v>67</v>
      </c>
      <c r="B36" s="151" t="s">
        <v>68</v>
      </c>
      <c r="C36" s="150"/>
      <c r="D36" s="150"/>
      <c r="E36" s="150"/>
      <c r="F36" s="150"/>
      <c r="G36" s="152"/>
      <c r="H36" s="262">
        <f>'SO-01 01 Pol'!F46</f>
        <v>0</v>
      </c>
      <c r="I36" s="32"/>
      <c r="J36" s="32"/>
    </row>
    <row r="37" spans="1:10" ht="12.75" customHeight="1">
      <c r="A37" s="153" t="s">
        <v>69</v>
      </c>
      <c r="B37" s="151" t="s">
        <v>70</v>
      </c>
      <c r="C37" s="150"/>
      <c r="D37" s="150"/>
      <c r="E37" s="150"/>
      <c r="F37" s="150"/>
      <c r="G37" s="152"/>
      <c r="H37" s="262">
        <f>'SO-01 01 Pol'!F53</f>
        <v>0</v>
      </c>
      <c r="I37" s="32"/>
      <c r="J37" s="32"/>
    </row>
    <row r="38" spans="1:10" ht="12.75" customHeight="1">
      <c r="A38" s="153" t="s">
        <v>71</v>
      </c>
      <c r="B38" s="151" t="s">
        <v>72</v>
      </c>
      <c r="C38" s="150"/>
      <c r="D38" s="150"/>
      <c r="E38" s="150"/>
      <c r="F38" s="150"/>
      <c r="G38" s="152"/>
      <c r="H38" s="262">
        <f>'SO-01 01 Pol'!F55</f>
        <v>0</v>
      </c>
      <c r="I38" s="32"/>
      <c r="J38" s="32"/>
    </row>
    <row r="39" spans="1:10" ht="12.75" customHeight="1">
      <c r="A39" s="153" t="s">
        <v>73</v>
      </c>
      <c r="B39" s="151" t="s">
        <v>74</v>
      </c>
      <c r="C39" s="150"/>
      <c r="D39" s="150"/>
      <c r="E39" s="150"/>
      <c r="F39" s="150"/>
      <c r="G39" s="152"/>
      <c r="H39" s="262">
        <f>'SO-01 01 Pol'!F115</f>
        <v>0</v>
      </c>
      <c r="I39" s="32"/>
      <c r="J39" s="32"/>
    </row>
    <row r="40" spans="1:10" ht="12.75" customHeight="1">
      <c r="A40" s="153" t="s">
        <v>75</v>
      </c>
      <c r="B40" s="151" t="s">
        <v>76</v>
      </c>
      <c r="C40" s="150"/>
      <c r="D40" s="150"/>
      <c r="E40" s="150"/>
      <c r="F40" s="150"/>
      <c r="G40" s="152"/>
      <c r="H40" s="262">
        <f>'SO-01 01 Pol'!F118</f>
        <v>0</v>
      </c>
      <c r="I40" s="32"/>
      <c r="J40" s="32"/>
    </row>
    <row r="41" spans="1:10" ht="12.75" customHeight="1">
      <c r="A41" s="153" t="s">
        <v>77</v>
      </c>
      <c r="B41" s="151" t="s">
        <v>78</v>
      </c>
      <c r="C41" s="150"/>
      <c r="D41" s="150"/>
      <c r="E41" s="150"/>
      <c r="F41" s="150"/>
      <c r="G41" s="152"/>
      <c r="H41" s="262">
        <f>'SO-01 01 Pol'!F140</f>
        <v>0</v>
      </c>
      <c r="I41" s="32"/>
      <c r="J41" s="32"/>
    </row>
    <row r="42" spans="1:10" ht="12.75" customHeight="1">
      <c r="A42" s="153" t="s">
        <v>79</v>
      </c>
      <c r="B42" s="151" t="s">
        <v>80</v>
      </c>
      <c r="C42" s="150"/>
      <c r="D42" s="150"/>
      <c r="E42" s="150"/>
      <c r="F42" s="150"/>
      <c r="G42" s="152"/>
      <c r="H42" s="262">
        <f>'SO-01 01 Pol'!F148</f>
        <v>0</v>
      </c>
      <c r="I42" s="32"/>
      <c r="J42" s="32"/>
    </row>
    <row r="43" spans="1:10" ht="12.75" customHeight="1">
      <c r="A43" s="153" t="s">
        <v>81</v>
      </c>
      <c r="B43" s="151" t="s">
        <v>82</v>
      </c>
      <c r="C43" s="150"/>
      <c r="D43" s="150"/>
      <c r="E43" s="150"/>
      <c r="F43" s="150"/>
      <c r="G43" s="152"/>
      <c r="H43" s="262">
        <f>'SO-01 01 Pol'!F157</f>
        <v>0</v>
      </c>
      <c r="I43" s="32"/>
      <c r="J43" s="32"/>
    </row>
    <row r="44" spans="1:10" ht="12.75" customHeight="1">
      <c r="A44" s="153" t="s">
        <v>83</v>
      </c>
      <c r="B44" s="151" t="s">
        <v>84</v>
      </c>
      <c r="C44" s="150"/>
      <c r="D44" s="150"/>
      <c r="E44" s="150"/>
      <c r="F44" s="150"/>
      <c r="G44" s="152"/>
      <c r="H44" s="262">
        <f>'SO-01 01 Pol'!F159</f>
        <v>0</v>
      </c>
      <c r="I44" s="32"/>
      <c r="J44" s="32"/>
    </row>
    <row r="45" spans="1:10" ht="12.75" customHeight="1">
      <c r="A45" s="153" t="s">
        <v>85</v>
      </c>
      <c r="B45" s="151" t="s">
        <v>86</v>
      </c>
      <c r="C45" s="150"/>
      <c r="D45" s="150"/>
      <c r="E45" s="150"/>
      <c r="F45" s="150"/>
      <c r="G45" s="152"/>
      <c r="H45" s="262">
        <f>'SO-01 01 Pol'!F163</f>
        <v>0</v>
      </c>
      <c r="I45" s="32"/>
      <c r="J45" s="32"/>
    </row>
    <row r="46" spans="1:10" ht="12.75" customHeight="1" thickBot="1">
      <c r="A46" s="160"/>
      <c r="B46" s="161" t="s">
        <v>306</v>
      </c>
      <c r="C46" s="162"/>
      <c r="D46" s="163" t="str">
        <f>D28</f>
        <v>01</v>
      </c>
      <c r="E46" s="162"/>
      <c r="F46" s="162"/>
      <c r="G46" s="164"/>
      <c r="H46" s="263">
        <f>SUM(H30:H45)</f>
        <v>0</v>
      </c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14" sqref="F14:G14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303" t="s">
        <v>97</v>
      </c>
      <c r="B1" s="303"/>
      <c r="C1" s="304"/>
      <c r="D1" s="303"/>
      <c r="E1" s="303"/>
      <c r="F1" s="303"/>
      <c r="G1" s="303"/>
      <c r="AC1" t="s">
        <v>100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4" t="s">
        <v>44</v>
      </c>
      <c r="D3" s="188"/>
      <c r="E3" s="187"/>
      <c r="F3" s="187"/>
      <c r="G3" s="190"/>
      <c r="AC3" s="8" t="s">
        <v>88</v>
      </c>
    </row>
    <row r="4" spans="1:60" ht="13.5" thickBot="1">
      <c r="A4" s="197" t="s">
        <v>31</v>
      </c>
      <c r="B4" s="198" t="s">
        <v>93</v>
      </c>
      <c r="C4" s="215" t="s">
        <v>94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7" t="s">
        <v>98</v>
      </c>
      <c r="I6" s="218" t="s">
        <v>99</v>
      </c>
      <c r="J6" s="54"/>
    </row>
    <row r="7" spans="1:60">
      <c r="A7" s="248"/>
      <c r="B7" s="249" t="s">
        <v>101</v>
      </c>
      <c r="C7" s="305" t="s">
        <v>102</v>
      </c>
      <c r="D7" s="306"/>
      <c r="E7" s="307"/>
      <c r="F7" s="308"/>
      <c r="G7" s="308"/>
      <c r="H7" s="250"/>
      <c r="I7" s="251"/>
    </row>
    <row r="8" spans="1:60">
      <c r="A8" s="242" t="s">
        <v>103</v>
      </c>
      <c r="B8" s="219" t="s">
        <v>55</v>
      </c>
      <c r="C8" s="233" t="s">
        <v>56</v>
      </c>
      <c r="D8" s="222"/>
      <c r="E8" s="225"/>
      <c r="F8" s="309">
        <f>SUM(G9:G13)</f>
        <v>0</v>
      </c>
      <c r="G8" s="310"/>
      <c r="H8" s="228"/>
      <c r="I8" s="245"/>
      <c r="AE8" t="s">
        <v>104</v>
      </c>
    </row>
    <row r="9" spans="1:60" outlineLevel="1">
      <c r="A9" s="243">
        <v>1</v>
      </c>
      <c r="B9" s="220" t="s">
        <v>105</v>
      </c>
      <c r="C9" s="234" t="s">
        <v>106</v>
      </c>
      <c r="D9" s="223" t="s">
        <v>107</v>
      </c>
      <c r="E9" s="226">
        <v>1</v>
      </c>
      <c r="F9" s="229"/>
      <c r="G9" s="230">
        <f>ROUND(E9*F9,2)</f>
        <v>0</v>
      </c>
      <c r="H9" s="231"/>
      <c r="I9" s="246" t="s">
        <v>108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109</v>
      </c>
      <c r="AF9" s="207">
        <v>3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3">
        <v>2</v>
      </c>
      <c r="B10" s="220" t="s">
        <v>110</v>
      </c>
      <c r="C10" s="234" t="s">
        <v>111</v>
      </c>
      <c r="D10" s="223" t="s">
        <v>107</v>
      </c>
      <c r="E10" s="226">
        <v>1</v>
      </c>
      <c r="F10" s="229"/>
      <c r="G10" s="230">
        <f>ROUND(E10*F10,2)</f>
        <v>0</v>
      </c>
      <c r="H10" s="231"/>
      <c r="I10" s="246" t="s">
        <v>108</v>
      </c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109</v>
      </c>
      <c r="AF10" s="207">
        <v>3</v>
      </c>
      <c r="AG10" s="207"/>
      <c r="AH10" s="207"/>
      <c r="AI10" s="207"/>
      <c r="AJ10" s="207"/>
      <c r="AK10" s="207"/>
      <c r="AL10" s="207"/>
      <c r="AM10" s="207">
        <v>15</v>
      </c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ht="22.5" outlineLevel="1">
      <c r="A11" s="243">
        <v>3</v>
      </c>
      <c r="B11" s="220" t="s">
        <v>112</v>
      </c>
      <c r="C11" s="234" t="s">
        <v>113</v>
      </c>
      <c r="D11" s="223" t="s">
        <v>107</v>
      </c>
      <c r="E11" s="226">
        <v>1</v>
      </c>
      <c r="F11" s="229"/>
      <c r="G11" s="230">
        <f>ROUND(E11*F11,2)</f>
        <v>0</v>
      </c>
      <c r="H11" s="231"/>
      <c r="I11" s="246" t="s">
        <v>108</v>
      </c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109</v>
      </c>
      <c r="AF11" s="207">
        <v>3</v>
      </c>
      <c r="AG11" s="207"/>
      <c r="AH11" s="207"/>
      <c r="AI11" s="207"/>
      <c r="AJ11" s="207"/>
      <c r="AK11" s="207"/>
      <c r="AL11" s="207"/>
      <c r="AM11" s="207">
        <v>15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>
      <c r="A12" s="243">
        <v>4</v>
      </c>
      <c r="B12" s="220" t="s">
        <v>114</v>
      </c>
      <c r="C12" s="234" t="s">
        <v>115</v>
      </c>
      <c r="D12" s="223" t="s">
        <v>107</v>
      </c>
      <c r="E12" s="226">
        <v>1</v>
      </c>
      <c r="F12" s="229"/>
      <c r="G12" s="230">
        <f>ROUND(E12*F12,2)</f>
        <v>0</v>
      </c>
      <c r="H12" s="231"/>
      <c r="I12" s="246" t="s">
        <v>108</v>
      </c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109</v>
      </c>
      <c r="AF12" s="207">
        <v>3</v>
      </c>
      <c r="AG12" s="207"/>
      <c r="AH12" s="207"/>
      <c r="AI12" s="207"/>
      <c r="AJ12" s="207"/>
      <c r="AK12" s="207"/>
      <c r="AL12" s="207"/>
      <c r="AM12" s="207">
        <v>15</v>
      </c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>
      <c r="A13" s="243">
        <v>5</v>
      </c>
      <c r="B13" s="220" t="s">
        <v>116</v>
      </c>
      <c r="C13" s="234" t="s">
        <v>117</v>
      </c>
      <c r="D13" s="223" t="s">
        <v>107</v>
      </c>
      <c r="E13" s="226">
        <v>1</v>
      </c>
      <c r="F13" s="229"/>
      <c r="G13" s="230">
        <f>ROUND(E13*F13,2)</f>
        <v>0</v>
      </c>
      <c r="H13" s="231"/>
      <c r="I13" s="246" t="s">
        <v>108</v>
      </c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109</v>
      </c>
      <c r="AF13" s="207">
        <v>1</v>
      </c>
      <c r="AG13" s="207"/>
      <c r="AH13" s="207"/>
      <c r="AI13" s="207"/>
      <c r="AJ13" s="207"/>
      <c r="AK13" s="207"/>
      <c r="AL13" s="207"/>
      <c r="AM13" s="207">
        <v>15</v>
      </c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>
      <c r="A14" s="242" t="s">
        <v>103</v>
      </c>
      <c r="B14" s="219" t="s">
        <v>57</v>
      </c>
      <c r="C14" s="233" t="s">
        <v>58</v>
      </c>
      <c r="D14" s="222"/>
      <c r="E14" s="225"/>
      <c r="F14" s="301">
        <f>SUM(G15:G16)</f>
        <v>0</v>
      </c>
      <c r="G14" s="302"/>
      <c r="H14" s="228"/>
      <c r="I14" s="245"/>
      <c r="AE14" t="s">
        <v>104</v>
      </c>
    </row>
    <row r="15" spans="1:60" outlineLevel="1">
      <c r="A15" s="243">
        <v>6</v>
      </c>
      <c r="B15" s="220" t="s">
        <v>118</v>
      </c>
      <c r="C15" s="234" t="s">
        <v>119</v>
      </c>
      <c r="D15" s="223" t="s">
        <v>120</v>
      </c>
      <c r="E15" s="226">
        <v>3.1199999999999999E-2</v>
      </c>
      <c r="F15" s="229"/>
      <c r="G15" s="230">
        <f>ROUND(E15*F15,2)</f>
        <v>0</v>
      </c>
      <c r="H15" s="231"/>
      <c r="I15" s="246" t="s">
        <v>108</v>
      </c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109</v>
      </c>
      <c r="AF15" s="207">
        <v>2</v>
      </c>
      <c r="AG15" s="207"/>
      <c r="AH15" s="207"/>
      <c r="AI15" s="207"/>
      <c r="AJ15" s="207"/>
      <c r="AK15" s="207"/>
      <c r="AL15" s="207"/>
      <c r="AM15" s="207">
        <v>15</v>
      </c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>
      <c r="A16" s="244"/>
      <c r="B16" s="221"/>
      <c r="C16" s="235" t="s">
        <v>121</v>
      </c>
      <c r="D16" s="224"/>
      <c r="E16" s="227">
        <v>0.03</v>
      </c>
      <c r="F16" s="230"/>
      <c r="G16" s="230"/>
      <c r="H16" s="231"/>
      <c r="I16" s="246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>
      <c r="A17" s="242" t="s">
        <v>103</v>
      </c>
      <c r="B17" s="219" t="s">
        <v>59</v>
      </c>
      <c r="C17" s="233" t="s">
        <v>60</v>
      </c>
      <c r="D17" s="222"/>
      <c r="E17" s="225"/>
      <c r="F17" s="301">
        <f>SUM(G18:G23)</f>
        <v>0</v>
      </c>
      <c r="G17" s="302"/>
      <c r="H17" s="228"/>
      <c r="I17" s="245"/>
      <c r="AE17" t="s">
        <v>104</v>
      </c>
    </row>
    <row r="18" spans="1:60" outlineLevel="1">
      <c r="A18" s="243">
        <v>7</v>
      </c>
      <c r="B18" s="220" t="s">
        <v>122</v>
      </c>
      <c r="C18" s="234" t="s">
        <v>123</v>
      </c>
      <c r="D18" s="223" t="s">
        <v>124</v>
      </c>
      <c r="E18" s="226">
        <v>8.83</v>
      </c>
      <c r="F18" s="229"/>
      <c r="G18" s="230">
        <f>ROUND(E18*F18,2)</f>
        <v>0</v>
      </c>
      <c r="H18" s="231"/>
      <c r="I18" s="246" t="s">
        <v>108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109</v>
      </c>
      <c r="AF18" s="207">
        <v>1</v>
      </c>
      <c r="AG18" s="207"/>
      <c r="AH18" s="207"/>
      <c r="AI18" s="207"/>
      <c r="AJ18" s="207"/>
      <c r="AK18" s="207"/>
      <c r="AL18" s="207"/>
      <c r="AM18" s="207">
        <v>15</v>
      </c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>
      <c r="A19" s="244"/>
      <c r="B19" s="221"/>
      <c r="C19" s="235" t="s">
        <v>125</v>
      </c>
      <c r="D19" s="224"/>
      <c r="E19" s="227">
        <v>8.83</v>
      </c>
      <c r="F19" s="230"/>
      <c r="G19" s="230"/>
      <c r="H19" s="231"/>
      <c r="I19" s="246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43">
        <v>8</v>
      </c>
      <c r="B20" s="220" t="s">
        <v>126</v>
      </c>
      <c r="C20" s="234" t="s">
        <v>127</v>
      </c>
      <c r="D20" s="223" t="s">
        <v>124</v>
      </c>
      <c r="E20" s="226">
        <v>27.2485</v>
      </c>
      <c r="F20" s="229"/>
      <c r="G20" s="230">
        <f>ROUND(E20*F20,2)</f>
        <v>0</v>
      </c>
      <c r="H20" s="231"/>
      <c r="I20" s="246" t="s">
        <v>108</v>
      </c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109</v>
      </c>
      <c r="AF20" s="207">
        <v>1</v>
      </c>
      <c r="AG20" s="207"/>
      <c r="AH20" s="207"/>
      <c r="AI20" s="207"/>
      <c r="AJ20" s="207"/>
      <c r="AK20" s="207"/>
      <c r="AL20" s="207"/>
      <c r="AM20" s="207">
        <v>15</v>
      </c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>
      <c r="A21" s="244"/>
      <c r="B21" s="221"/>
      <c r="C21" s="235" t="s">
        <v>128</v>
      </c>
      <c r="D21" s="224"/>
      <c r="E21" s="227">
        <v>20.27</v>
      </c>
      <c r="F21" s="230"/>
      <c r="G21" s="230"/>
      <c r="H21" s="231"/>
      <c r="I21" s="246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>
      <c r="A22" s="244"/>
      <c r="B22" s="221"/>
      <c r="C22" s="235" t="s">
        <v>129</v>
      </c>
      <c r="D22" s="224"/>
      <c r="E22" s="227">
        <v>12.08</v>
      </c>
      <c r="F22" s="230"/>
      <c r="G22" s="230"/>
      <c r="H22" s="231"/>
      <c r="I22" s="246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>
      <c r="A23" s="244"/>
      <c r="B23" s="221"/>
      <c r="C23" s="235" t="s">
        <v>130</v>
      </c>
      <c r="D23" s="224"/>
      <c r="E23" s="227">
        <v>-5.0999999999999996</v>
      </c>
      <c r="F23" s="230"/>
      <c r="G23" s="230"/>
      <c r="H23" s="231"/>
      <c r="I23" s="246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>
      <c r="A24" s="242" t="s">
        <v>103</v>
      </c>
      <c r="B24" s="219" t="s">
        <v>61</v>
      </c>
      <c r="C24" s="233" t="s">
        <v>62</v>
      </c>
      <c r="D24" s="222"/>
      <c r="E24" s="225"/>
      <c r="F24" s="301">
        <f>SUM(G25:G30)</f>
        <v>0</v>
      </c>
      <c r="G24" s="302"/>
      <c r="H24" s="228"/>
      <c r="I24" s="245"/>
      <c r="AE24" t="s">
        <v>104</v>
      </c>
    </row>
    <row r="25" spans="1:60" outlineLevel="1">
      <c r="A25" s="243">
        <v>9</v>
      </c>
      <c r="B25" s="220" t="s">
        <v>131</v>
      </c>
      <c r="C25" s="234" t="s">
        <v>132</v>
      </c>
      <c r="D25" s="223" t="s">
        <v>133</v>
      </c>
      <c r="E25" s="226">
        <v>2.64E-2</v>
      </c>
      <c r="F25" s="229"/>
      <c r="G25" s="230">
        <f>ROUND(E25*F25,2)</f>
        <v>0</v>
      </c>
      <c r="H25" s="231"/>
      <c r="I25" s="246" t="s">
        <v>108</v>
      </c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109</v>
      </c>
      <c r="AF25" s="207">
        <v>1</v>
      </c>
      <c r="AG25" s="207"/>
      <c r="AH25" s="207"/>
      <c r="AI25" s="207"/>
      <c r="AJ25" s="207"/>
      <c r="AK25" s="207"/>
      <c r="AL25" s="207"/>
      <c r="AM25" s="207">
        <v>15</v>
      </c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>
      <c r="A26" s="244"/>
      <c r="B26" s="221"/>
      <c r="C26" s="235" t="s">
        <v>134</v>
      </c>
      <c r="D26" s="224"/>
      <c r="E26" s="227">
        <v>0.03</v>
      </c>
      <c r="F26" s="230"/>
      <c r="G26" s="230"/>
      <c r="H26" s="231"/>
      <c r="I26" s="246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>
      <c r="A27" s="243">
        <v>10</v>
      </c>
      <c r="B27" s="220" t="s">
        <v>135</v>
      </c>
      <c r="C27" s="234" t="s">
        <v>136</v>
      </c>
      <c r="D27" s="223" t="s">
        <v>124</v>
      </c>
      <c r="E27" s="226">
        <v>8.83</v>
      </c>
      <c r="F27" s="229"/>
      <c r="G27" s="230">
        <f>ROUND(E27*F27,2)</f>
        <v>0</v>
      </c>
      <c r="H27" s="231"/>
      <c r="I27" s="246" t="s">
        <v>108</v>
      </c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109</v>
      </c>
      <c r="AF27" s="207">
        <v>1</v>
      </c>
      <c r="AG27" s="207"/>
      <c r="AH27" s="207"/>
      <c r="AI27" s="207"/>
      <c r="AJ27" s="207"/>
      <c r="AK27" s="207"/>
      <c r="AL27" s="207"/>
      <c r="AM27" s="207">
        <v>15</v>
      </c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>
      <c r="A28" s="244"/>
      <c r="B28" s="221"/>
      <c r="C28" s="235" t="s">
        <v>125</v>
      </c>
      <c r="D28" s="224"/>
      <c r="E28" s="227">
        <v>8.83</v>
      </c>
      <c r="F28" s="230"/>
      <c r="G28" s="230"/>
      <c r="H28" s="231"/>
      <c r="I28" s="246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>
      <c r="A29" s="243">
        <v>11</v>
      </c>
      <c r="B29" s="220" t="s">
        <v>137</v>
      </c>
      <c r="C29" s="234" t="s">
        <v>138</v>
      </c>
      <c r="D29" s="223" t="s">
        <v>120</v>
      </c>
      <c r="E29" s="226">
        <v>0.09</v>
      </c>
      <c r="F29" s="229"/>
      <c r="G29" s="230">
        <f>ROUND(E29*F29,2)</f>
        <v>0</v>
      </c>
      <c r="H29" s="231"/>
      <c r="I29" s="246" t="s">
        <v>108</v>
      </c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109</v>
      </c>
      <c r="AF29" s="207">
        <v>1</v>
      </c>
      <c r="AG29" s="207"/>
      <c r="AH29" s="207"/>
      <c r="AI29" s="207"/>
      <c r="AJ29" s="207"/>
      <c r="AK29" s="207"/>
      <c r="AL29" s="207"/>
      <c r="AM29" s="207">
        <v>15</v>
      </c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>
      <c r="A30" s="244"/>
      <c r="B30" s="221"/>
      <c r="C30" s="235" t="s">
        <v>139</v>
      </c>
      <c r="D30" s="224"/>
      <c r="E30" s="227">
        <v>0.09</v>
      </c>
      <c r="F30" s="230"/>
      <c r="G30" s="230"/>
      <c r="H30" s="231"/>
      <c r="I30" s="246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>
      <c r="A31" s="242" t="s">
        <v>103</v>
      </c>
      <c r="B31" s="219" t="s">
        <v>63</v>
      </c>
      <c r="C31" s="233" t="s">
        <v>64</v>
      </c>
      <c r="D31" s="222"/>
      <c r="E31" s="225"/>
      <c r="F31" s="301">
        <f>SUM(G32:G37)</f>
        <v>0</v>
      </c>
      <c r="G31" s="302"/>
      <c r="H31" s="228"/>
      <c r="I31" s="245"/>
      <c r="AE31" t="s">
        <v>104</v>
      </c>
    </row>
    <row r="32" spans="1:60" outlineLevel="1">
      <c r="A32" s="243">
        <v>12</v>
      </c>
      <c r="B32" s="220" t="s">
        <v>140</v>
      </c>
      <c r="C32" s="234" t="s">
        <v>141</v>
      </c>
      <c r="D32" s="223" t="s">
        <v>124</v>
      </c>
      <c r="E32" s="226">
        <v>6.72</v>
      </c>
      <c r="F32" s="229"/>
      <c r="G32" s="230">
        <f>ROUND(E32*F32,2)</f>
        <v>0</v>
      </c>
      <c r="H32" s="231"/>
      <c r="I32" s="246" t="s">
        <v>108</v>
      </c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109</v>
      </c>
      <c r="AF32" s="207">
        <v>1</v>
      </c>
      <c r="AG32" s="207"/>
      <c r="AH32" s="207"/>
      <c r="AI32" s="207"/>
      <c r="AJ32" s="207"/>
      <c r="AK32" s="207"/>
      <c r="AL32" s="207"/>
      <c r="AM32" s="207">
        <v>15</v>
      </c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>
      <c r="A33" s="244"/>
      <c r="B33" s="221"/>
      <c r="C33" s="235" t="s">
        <v>142</v>
      </c>
      <c r="D33" s="224"/>
      <c r="E33" s="227">
        <v>6.72</v>
      </c>
      <c r="F33" s="230"/>
      <c r="G33" s="230"/>
      <c r="H33" s="231"/>
      <c r="I33" s="246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>
      <c r="A34" s="243">
        <v>13</v>
      </c>
      <c r="B34" s="220" t="s">
        <v>143</v>
      </c>
      <c r="C34" s="234" t="s">
        <v>144</v>
      </c>
      <c r="D34" s="223" t="s">
        <v>120</v>
      </c>
      <c r="E34" s="226">
        <v>63.820799999999998</v>
      </c>
      <c r="F34" s="229"/>
      <c r="G34" s="230">
        <f>ROUND(E34*F34,2)</f>
        <v>0</v>
      </c>
      <c r="H34" s="231"/>
      <c r="I34" s="246" t="s">
        <v>108</v>
      </c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109</v>
      </c>
      <c r="AF34" s="207">
        <v>1</v>
      </c>
      <c r="AG34" s="207"/>
      <c r="AH34" s="207"/>
      <c r="AI34" s="207"/>
      <c r="AJ34" s="207"/>
      <c r="AK34" s="207"/>
      <c r="AL34" s="207"/>
      <c r="AM34" s="207">
        <v>15</v>
      </c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>
      <c r="A35" s="244"/>
      <c r="B35" s="221"/>
      <c r="C35" s="235" t="s">
        <v>145</v>
      </c>
      <c r="D35" s="224"/>
      <c r="E35" s="227">
        <v>63.82</v>
      </c>
      <c r="F35" s="230"/>
      <c r="G35" s="230"/>
      <c r="H35" s="231"/>
      <c r="I35" s="246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>
      <c r="A36" s="243">
        <v>14</v>
      </c>
      <c r="B36" s="220" t="s">
        <v>146</v>
      </c>
      <c r="C36" s="234" t="s">
        <v>147</v>
      </c>
      <c r="D36" s="223" t="s">
        <v>120</v>
      </c>
      <c r="E36" s="226">
        <v>63.820799999999998</v>
      </c>
      <c r="F36" s="229"/>
      <c r="G36" s="230">
        <f>ROUND(E36*F36,2)</f>
        <v>0</v>
      </c>
      <c r="H36" s="231"/>
      <c r="I36" s="246" t="s">
        <v>108</v>
      </c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109</v>
      </c>
      <c r="AF36" s="207">
        <v>1</v>
      </c>
      <c r="AG36" s="207"/>
      <c r="AH36" s="207"/>
      <c r="AI36" s="207"/>
      <c r="AJ36" s="207"/>
      <c r="AK36" s="207"/>
      <c r="AL36" s="207"/>
      <c r="AM36" s="207">
        <v>15</v>
      </c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3">
        <v>15</v>
      </c>
      <c r="B37" s="220" t="s">
        <v>148</v>
      </c>
      <c r="C37" s="234" t="s">
        <v>149</v>
      </c>
      <c r="D37" s="223" t="s">
        <v>120</v>
      </c>
      <c r="E37" s="226">
        <v>63.820799999999998</v>
      </c>
      <c r="F37" s="229"/>
      <c r="G37" s="230">
        <f>ROUND(E37*F37,2)</f>
        <v>0</v>
      </c>
      <c r="H37" s="231"/>
      <c r="I37" s="246" t="s">
        <v>108</v>
      </c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 t="s">
        <v>109</v>
      </c>
      <c r="AF37" s="207">
        <v>1</v>
      </c>
      <c r="AG37" s="207"/>
      <c r="AH37" s="207"/>
      <c r="AI37" s="207"/>
      <c r="AJ37" s="207"/>
      <c r="AK37" s="207"/>
      <c r="AL37" s="207"/>
      <c r="AM37" s="207">
        <v>15</v>
      </c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>
      <c r="A38" s="242" t="s">
        <v>103</v>
      </c>
      <c r="B38" s="219" t="s">
        <v>65</v>
      </c>
      <c r="C38" s="233" t="s">
        <v>66</v>
      </c>
      <c r="D38" s="222"/>
      <c r="E38" s="225"/>
      <c r="F38" s="301">
        <f>SUM(G39:G45)</f>
        <v>0</v>
      </c>
      <c r="G38" s="302"/>
      <c r="H38" s="228"/>
      <c r="I38" s="245"/>
      <c r="AE38" t="s">
        <v>104</v>
      </c>
    </row>
    <row r="39" spans="1:60" outlineLevel="1">
      <c r="A39" s="243">
        <v>16</v>
      </c>
      <c r="B39" s="220" t="s">
        <v>150</v>
      </c>
      <c r="C39" s="234" t="s">
        <v>151</v>
      </c>
      <c r="D39" s="223" t="s">
        <v>124</v>
      </c>
      <c r="E39" s="226">
        <v>129.41200000000001</v>
      </c>
      <c r="F39" s="229"/>
      <c r="G39" s="230">
        <f>ROUND(E39*F39,2)</f>
        <v>0</v>
      </c>
      <c r="H39" s="231"/>
      <c r="I39" s="246" t="s">
        <v>108</v>
      </c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 t="s">
        <v>109</v>
      </c>
      <c r="AF39" s="207">
        <v>1</v>
      </c>
      <c r="AG39" s="207"/>
      <c r="AH39" s="207"/>
      <c r="AI39" s="207"/>
      <c r="AJ39" s="207"/>
      <c r="AK39" s="207"/>
      <c r="AL39" s="207"/>
      <c r="AM39" s="207">
        <v>15</v>
      </c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>
      <c r="A40" s="244"/>
      <c r="B40" s="221"/>
      <c r="C40" s="235" t="s">
        <v>152</v>
      </c>
      <c r="D40" s="224"/>
      <c r="E40" s="227">
        <v>120.58</v>
      </c>
      <c r="F40" s="230"/>
      <c r="G40" s="230"/>
      <c r="H40" s="231"/>
      <c r="I40" s="246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>
      <c r="A41" s="244"/>
      <c r="B41" s="221"/>
      <c r="C41" s="235" t="s">
        <v>153</v>
      </c>
      <c r="D41" s="224"/>
      <c r="E41" s="227">
        <v>8.83</v>
      </c>
      <c r="F41" s="230"/>
      <c r="G41" s="230"/>
      <c r="H41" s="231"/>
      <c r="I41" s="246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>
      <c r="A42" s="243">
        <v>17</v>
      </c>
      <c r="B42" s="220" t="s">
        <v>154</v>
      </c>
      <c r="C42" s="234" t="s">
        <v>155</v>
      </c>
      <c r="D42" s="223" t="s">
        <v>156</v>
      </c>
      <c r="E42" s="226">
        <v>96</v>
      </c>
      <c r="F42" s="229"/>
      <c r="G42" s="230">
        <f>ROUND(E42*F42,2)</f>
        <v>0</v>
      </c>
      <c r="H42" s="231"/>
      <c r="I42" s="246" t="s">
        <v>108</v>
      </c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 t="s">
        <v>109</v>
      </c>
      <c r="AF42" s="207">
        <v>1</v>
      </c>
      <c r="AG42" s="207"/>
      <c r="AH42" s="207"/>
      <c r="AI42" s="207"/>
      <c r="AJ42" s="207"/>
      <c r="AK42" s="207"/>
      <c r="AL42" s="207"/>
      <c r="AM42" s="207">
        <v>15</v>
      </c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>
      <c r="A43" s="244"/>
      <c r="B43" s="221"/>
      <c r="C43" s="235" t="s">
        <v>157</v>
      </c>
      <c r="D43" s="224"/>
      <c r="E43" s="227">
        <v>12</v>
      </c>
      <c r="F43" s="230"/>
      <c r="G43" s="230"/>
      <c r="H43" s="231"/>
      <c r="I43" s="246"/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/>
      <c r="AF43" s="207"/>
      <c r="AG43" s="207"/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>
      <c r="A44" s="244"/>
      <c r="B44" s="221"/>
      <c r="C44" s="235" t="s">
        <v>158</v>
      </c>
      <c r="D44" s="224"/>
      <c r="E44" s="227">
        <v>84</v>
      </c>
      <c r="F44" s="230"/>
      <c r="G44" s="230"/>
      <c r="H44" s="231"/>
      <c r="I44" s="246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>
      <c r="A45" s="243">
        <v>18</v>
      </c>
      <c r="B45" s="220" t="s">
        <v>159</v>
      </c>
      <c r="C45" s="234" t="s">
        <v>160</v>
      </c>
      <c r="D45" s="223" t="s">
        <v>107</v>
      </c>
      <c r="E45" s="226">
        <v>1</v>
      </c>
      <c r="F45" s="229"/>
      <c r="G45" s="230">
        <f>ROUND(E45*F45,2)</f>
        <v>0</v>
      </c>
      <c r="H45" s="231"/>
      <c r="I45" s="246" t="s">
        <v>108</v>
      </c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 t="s">
        <v>109</v>
      </c>
      <c r="AF45" s="207">
        <v>3</v>
      </c>
      <c r="AG45" s="207"/>
      <c r="AH45" s="207"/>
      <c r="AI45" s="207"/>
      <c r="AJ45" s="207"/>
      <c r="AK45" s="207"/>
      <c r="AL45" s="207"/>
      <c r="AM45" s="207">
        <v>15</v>
      </c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>
      <c r="A46" s="242" t="s">
        <v>103</v>
      </c>
      <c r="B46" s="219" t="s">
        <v>67</v>
      </c>
      <c r="C46" s="233" t="s">
        <v>68</v>
      </c>
      <c r="D46" s="222"/>
      <c r="E46" s="225"/>
      <c r="F46" s="301">
        <f>SUM(G47:G52)</f>
        <v>0</v>
      </c>
      <c r="G46" s="302"/>
      <c r="H46" s="228"/>
      <c r="I46" s="245"/>
      <c r="AE46" t="s">
        <v>104</v>
      </c>
    </row>
    <row r="47" spans="1:60" outlineLevel="1">
      <c r="A47" s="243">
        <v>19</v>
      </c>
      <c r="B47" s="220" t="s">
        <v>161</v>
      </c>
      <c r="C47" s="234" t="s">
        <v>162</v>
      </c>
      <c r="D47" s="223" t="s">
        <v>120</v>
      </c>
      <c r="E47" s="226">
        <v>0.108</v>
      </c>
      <c r="F47" s="229"/>
      <c r="G47" s="230">
        <f>ROUND(E47*F47,2)</f>
        <v>0</v>
      </c>
      <c r="H47" s="231"/>
      <c r="I47" s="246" t="s">
        <v>108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109</v>
      </c>
      <c r="AF47" s="207">
        <v>1</v>
      </c>
      <c r="AG47" s="207"/>
      <c r="AH47" s="207"/>
      <c r="AI47" s="207"/>
      <c r="AJ47" s="207"/>
      <c r="AK47" s="207"/>
      <c r="AL47" s="207"/>
      <c r="AM47" s="207">
        <v>15</v>
      </c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>
      <c r="A48" s="244"/>
      <c r="B48" s="221"/>
      <c r="C48" s="235" t="s">
        <v>163</v>
      </c>
      <c r="D48" s="224"/>
      <c r="E48" s="227">
        <v>0.11</v>
      </c>
      <c r="F48" s="230"/>
      <c r="G48" s="230"/>
      <c r="H48" s="231"/>
      <c r="I48" s="246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>
      <c r="A49" s="243">
        <v>20</v>
      </c>
      <c r="B49" s="220" t="s">
        <v>164</v>
      </c>
      <c r="C49" s="234" t="s">
        <v>165</v>
      </c>
      <c r="D49" s="223" t="s">
        <v>120</v>
      </c>
      <c r="E49" s="226">
        <v>0.126</v>
      </c>
      <c r="F49" s="229"/>
      <c r="G49" s="230">
        <f>ROUND(E49*F49,2)</f>
        <v>0</v>
      </c>
      <c r="H49" s="231"/>
      <c r="I49" s="246" t="s">
        <v>108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109</v>
      </c>
      <c r="AF49" s="207">
        <v>1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>
      <c r="A50" s="244"/>
      <c r="B50" s="221"/>
      <c r="C50" s="235" t="s">
        <v>166</v>
      </c>
      <c r="D50" s="224"/>
      <c r="E50" s="227">
        <v>0.13</v>
      </c>
      <c r="F50" s="230"/>
      <c r="G50" s="230"/>
      <c r="H50" s="231"/>
      <c r="I50" s="246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ht="22.5" outlineLevel="1">
      <c r="A51" s="243">
        <v>21</v>
      </c>
      <c r="B51" s="220" t="s">
        <v>167</v>
      </c>
      <c r="C51" s="234" t="s">
        <v>168</v>
      </c>
      <c r="D51" s="223" t="s">
        <v>124</v>
      </c>
      <c r="E51" s="226">
        <v>160.05600000000001</v>
      </c>
      <c r="F51" s="229"/>
      <c r="G51" s="230">
        <f>ROUND(E51*F51,2)</f>
        <v>0</v>
      </c>
      <c r="H51" s="231"/>
      <c r="I51" s="246" t="s">
        <v>108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109</v>
      </c>
      <c r="AF51" s="207">
        <v>1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4"/>
      <c r="B52" s="221"/>
      <c r="C52" s="235" t="s">
        <v>169</v>
      </c>
      <c r="D52" s="224"/>
      <c r="E52" s="227">
        <v>160.06</v>
      </c>
      <c r="F52" s="230"/>
      <c r="G52" s="230"/>
      <c r="H52" s="231"/>
      <c r="I52" s="246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>
      <c r="A53" s="242" t="s">
        <v>103</v>
      </c>
      <c r="B53" s="219" t="s">
        <v>69</v>
      </c>
      <c r="C53" s="233" t="s">
        <v>70</v>
      </c>
      <c r="D53" s="222"/>
      <c r="E53" s="225"/>
      <c r="F53" s="301">
        <f>SUM(G54:G54)</f>
        <v>0</v>
      </c>
      <c r="G53" s="302"/>
      <c r="H53" s="228"/>
      <c r="I53" s="245"/>
      <c r="AE53" t="s">
        <v>104</v>
      </c>
    </row>
    <row r="54" spans="1:60" outlineLevel="1">
      <c r="A54" s="243">
        <v>22</v>
      </c>
      <c r="B54" s="220" t="s">
        <v>170</v>
      </c>
      <c r="C54" s="234" t="s">
        <v>171</v>
      </c>
      <c r="D54" s="223" t="s">
        <v>133</v>
      </c>
      <c r="E54" s="226">
        <v>3.43194</v>
      </c>
      <c r="F54" s="229"/>
      <c r="G54" s="230">
        <f>ROUND(E54*F54,2)</f>
        <v>0</v>
      </c>
      <c r="H54" s="231"/>
      <c r="I54" s="246" t="s">
        <v>108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109</v>
      </c>
      <c r="AF54" s="207">
        <v>1</v>
      </c>
      <c r="AG54" s="207"/>
      <c r="AH54" s="207"/>
      <c r="AI54" s="207"/>
      <c r="AJ54" s="207"/>
      <c r="AK54" s="207"/>
      <c r="AL54" s="207"/>
      <c r="AM54" s="207">
        <v>15</v>
      </c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>
      <c r="A55" s="242" t="s">
        <v>103</v>
      </c>
      <c r="B55" s="219" t="s">
        <v>71</v>
      </c>
      <c r="C55" s="233" t="s">
        <v>72</v>
      </c>
      <c r="D55" s="222"/>
      <c r="E55" s="225"/>
      <c r="F55" s="301">
        <f>SUM(G56:G114)</f>
        <v>0</v>
      </c>
      <c r="G55" s="302"/>
      <c r="H55" s="228"/>
      <c r="I55" s="245"/>
      <c r="AE55" t="s">
        <v>104</v>
      </c>
    </row>
    <row r="56" spans="1:60" outlineLevel="1">
      <c r="A56" s="243">
        <v>23</v>
      </c>
      <c r="B56" s="220" t="s">
        <v>172</v>
      </c>
      <c r="C56" s="234" t="s">
        <v>173</v>
      </c>
      <c r="D56" s="223" t="s">
        <v>174</v>
      </c>
      <c r="E56" s="226">
        <v>43.2</v>
      </c>
      <c r="F56" s="229"/>
      <c r="G56" s="230">
        <f>ROUND(E56*F56,2)</f>
        <v>0</v>
      </c>
      <c r="H56" s="231"/>
      <c r="I56" s="246" t="s">
        <v>108</v>
      </c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 t="s">
        <v>109</v>
      </c>
      <c r="AF56" s="207">
        <v>1</v>
      </c>
      <c r="AG56" s="207"/>
      <c r="AH56" s="207"/>
      <c r="AI56" s="207"/>
      <c r="AJ56" s="207"/>
      <c r="AK56" s="207"/>
      <c r="AL56" s="207"/>
      <c r="AM56" s="207">
        <v>15</v>
      </c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>
      <c r="A57" s="244"/>
      <c r="B57" s="221"/>
      <c r="C57" s="235" t="s">
        <v>175</v>
      </c>
      <c r="D57" s="224"/>
      <c r="E57" s="227"/>
      <c r="F57" s="230"/>
      <c r="G57" s="230"/>
      <c r="H57" s="231"/>
      <c r="I57" s="246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>
      <c r="A58" s="244"/>
      <c r="B58" s="221"/>
      <c r="C58" s="235" t="s">
        <v>176</v>
      </c>
      <c r="D58" s="224"/>
      <c r="E58" s="227">
        <v>33.6</v>
      </c>
      <c r="F58" s="230"/>
      <c r="G58" s="230"/>
      <c r="H58" s="231"/>
      <c r="I58" s="246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>
      <c r="A59" s="244"/>
      <c r="B59" s="221"/>
      <c r="C59" s="235" t="s">
        <v>177</v>
      </c>
      <c r="D59" s="224"/>
      <c r="E59" s="227">
        <v>3.2</v>
      </c>
      <c r="F59" s="230"/>
      <c r="G59" s="230"/>
      <c r="H59" s="231"/>
      <c r="I59" s="246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4"/>
      <c r="B60" s="221"/>
      <c r="C60" s="235" t="s">
        <v>178</v>
      </c>
      <c r="D60" s="224"/>
      <c r="E60" s="227"/>
      <c r="F60" s="230"/>
      <c r="G60" s="230"/>
      <c r="H60" s="231"/>
      <c r="I60" s="246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>
      <c r="A61" s="244"/>
      <c r="B61" s="221"/>
      <c r="C61" s="235" t="s">
        <v>179</v>
      </c>
      <c r="D61" s="224"/>
      <c r="E61" s="227"/>
      <c r="F61" s="230"/>
      <c r="G61" s="230"/>
      <c r="H61" s="231"/>
      <c r="I61" s="246"/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/>
      <c r="AF61" s="207"/>
      <c r="AG61" s="207"/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>
      <c r="A62" s="244"/>
      <c r="B62" s="221"/>
      <c r="C62" s="235" t="s">
        <v>180</v>
      </c>
      <c r="D62" s="224"/>
      <c r="E62" s="227">
        <v>6.4</v>
      </c>
      <c r="F62" s="230"/>
      <c r="G62" s="230"/>
      <c r="H62" s="231"/>
      <c r="I62" s="246"/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>
      <c r="A63" s="243">
        <v>24</v>
      </c>
      <c r="B63" s="220" t="s">
        <v>181</v>
      </c>
      <c r="C63" s="234" t="s">
        <v>182</v>
      </c>
      <c r="D63" s="223" t="s">
        <v>174</v>
      </c>
      <c r="E63" s="226">
        <v>1278.2626</v>
      </c>
      <c r="F63" s="229"/>
      <c r="G63" s="230">
        <f>ROUND(E63*F63,2)</f>
        <v>0</v>
      </c>
      <c r="H63" s="231"/>
      <c r="I63" s="246" t="s">
        <v>108</v>
      </c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109</v>
      </c>
      <c r="AF63" s="207">
        <v>1</v>
      </c>
      <c r="AG63" s="207"/>
      <c r="AH63" s="207"/>
      <c r="AI63" s="207"/>
      <c r="AJ63" s="207"/>
      <c r="AK63" s="207"/>
      <c r="AL63" s="207"/>
      <c r="AM63" s="207">
        <v>15</v>
      </c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>
      <c r="A64" s="244"/>
      <c r="B64" s="221"/>
      <c r="C64" s="235" t="s">
        <v>183</v>
      </c>
      <c r="D64" s="224"/>
      <c r="E64" s="227"/>
      <c r="F64" s="230"/>
      <c r="G64" s="230"/>
      <c r="H64" s="231"/>
      <c r="I64" s="246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>
      <c r="A65" s="244"/>
      <c r="B65" s="221"/>
      <c r="C65" s="235" t="s">
        <v>184</v>
      </c>
      <c r="D65" s="224"/>
      <c r="E65" s="227">
        <v>83.87</v>
      </c>
      <c r="F65" s="230"/>
      <c r="G65" s="230"/>
      <c r="H65" s="231"/>
      <c r="I65" s="246"/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/>
      <c r="AF65" s="207"/>
      <c r="AG65" s="207"/>
      <c r="AH65" s="207"/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>
      <c r="A66" s="244"/>
      <c r="B66" s="221"/>
      <c r="C66" s="235" t="s">
        <v>185</v>
      </c>
      <c r="D66" s="224"/>
      <c r="E66" s="227">
        <v>101.84</v>
      </c>
      <c r="F66" s="230"/>
      <c r="G66" s="230"/>
      <c r="H66" s="231"/>
      <c r="I66" s="246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>
      <c r="A67" s="244"/>
      <c r="B67" s="221"/>
      <c r="C67" s="235" t="s">
        <v>186</v>
      </c>
      <c r="D67" s="224"/>
      <c r="E67" s="227">
        <v>445.94</v>
      </c>
      <c r="F67" s="230"/>
      <c r="G67" s="230"/>
      <c r="H67" s="231"/>
      <c r="I67" s="246"/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/>
      <c r="AF67" s="207"/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>
      <c r="A68" s="244"/>
      <c r="B68" s="221"/>
      <c r="C68" s="235" t="s">
        <v>187</v>
      </c>
      <c r="D68" s="224"/>
      <c r="E68" s="227"/>
      <c r="F68" s="230"/>
      <c r="G68" s="230"/>
      <c r="H68" s="231"/>
      <c r="I68" s="246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>
      <c r="A69" s="244"/>
      <c r="B69" s="221"/>
      <c r="C69" s="235" t="s">
        <v>188</v>
      </c>
      <c r="D69" s="224"/>
      <c r="E69" s="227">
        <v>21.9</v>
      </c>
      <c r="F69" s="230"/>
      <c r="G69" s="230"/>
      <c r="H69" s="231"/>
      <c r="I69" s="246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/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>
      <c r="A70" s="244"/>
      <c r="B70" s="221"/>
      <c r="C70" s="235" t="s">
        <v>189</v>
      </c>
      <c r="D70" s="224"/>
      <c r="E70" s="227">
        <v>74.260000000000005</v>
      </c>
      <c r="F70" s="230"/>
      <c r="G70" s="230"/>
      <c r="H70" s="231"/>
      <c r="I70" s="246"/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>
      <c r="A71" s="244"/>
      <c r="B71" s="221"/>
      <c r="C71" s="235" t="s">
        <v>190</v>
      </c>
      <c r="D71" s="224"/>
      <c r="E71" s="227">
        <v>3.53</v>
      </c>
      <c r="F71" s="230"/>
      <c r="G71" s="230"/>
      <c r="H71" s="231"/>
      <c r="I71" s="246"/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/>
      <c r="AF71" s="207"/>
      <c r="AG71" s="207"/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>
      <c r="A72" s="244"/>
      <c r="B72" s="221"/>
      <c r="C72" s="235" t="s">
        <v>191</v>
      </c>
      <c r="D72" s="224"/>
      <c r="E72" s="227">
        <v>302.39999999999998</v>
      </c>
      <c r="F72" s="230"/>
      <c r="G72" s="230"/>
      <c r="H72" s="231"/>
      <c r="I72" s="246"/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>
      <c r="A73" s="244"/>
      <c r="B73" s="221"/>
      <c r="C73" s="235" t="s">
        <v>192</v>
      </c>
      <c r="D73" s="224"/>
      <c r="E73" s="227">
        <v>14.45</v>
      </c>
      <c r="F73" s="230"/>
      <c r="G73" s="230"/>
      <c r="H73" s="231"/>
      <c r="I73" s="246"/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/>
      <c r="AF73" s="207"/>
      <c r="AG73" s="207"/>
      <c r="AH73" s="207"/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4"/>
      <c r="B74" s="221"/>
      <c r="C74" s="235" t="s">
        <v>193</v>
      </c>
      <c r="D74" s="224"/>
      <c r="E74" s="227"/>
      <c r="F74" s="230"/>
      <c r="G74" s="230"/>
      <c r="H74" s="231"/>
      <c r="I74" s="246"/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>
      <c r="A75" s="244"/>
      <c r="B75" s="221"/>
      <c r="C75" s="235" t="s">
        <v>194</v>
      </c>
      <c r="D75" s="224"/>
      <c r="E75" s="227">
        <v>12.1</v>
      </c>
      <c r="F75" s="230"/>
      <c r="G75" s="230"/>
      <c r="H75" s="231"/>
      <c r="I75" s="246"/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/>
      <c r="AF75" s="207"/>
      <c r="AG75" s="207"/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>
      <c r="A76" s="244"/>
      <c r="B76" s="221"/>
      <c r="C76" s="235" t="s">
        <v>195</v>
      </c>
      <c r="D76" s="224"/>
      <c r="E76" s="227">
        <v>41.02</v>
      </c>
      <c r="F76" s="230"/>
      <c r="G76" s="230"/>
      <c r="H76" s="231"/>
      <c r="I76" s="246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>
      <c r="A77" s="244"/>
      <c r="B77" s="221"/>
      <c r="C77" s="235" t="s">
        <v>196</v>
      </c>
      <c r="D77" s="224"/>
      <c r="E77" s="227">
        <v>1.95</v>
      </c>
      <c r="F77" s="230"/>
      <c r="G77" s="230"/>
      <c r="H77" s="231"/>
      <c r="I77" s="246"/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/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>
      <c r="A78" s="244"/>
      <c r="B78" s="221"/>
      <c r="C78" s="235" t="s">
        <v>197</v>
      </c>
      <c r="D78" s="224"/>
      <c r="E78" s="227">
        <v>167.04</v>
      </c>
      <c r="F78" s="230"/>
      <c r="G78" s="230"/>
      <c r="H78" s="231"/>
      <c r="I78" s="246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>
      <c r="A79" s="244"/>
      <c r="B79" s="221"/>
      <c r="C79" s="235" t="s">
        <v>198</v>
      </c>
      <c r="D79" s="224"/>
      <c r="E79" s="227">
        <v>7.98</v>
      </c>
      <c r="F79" s="230"/>
      <c r="G79" s="230"/>
      <c r="H79" s="231"/>
      <c r="I79" s="246"/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/>
      <c r="AF79" s="207"/>
      <c r="AG79" s="207"/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>
      <c r="A80" s="243">
        <v>25</v>
      </c>
      <c r="B80" s="220" t="s">
        <v>199</v>
      </c>
      <c r="C80" s="234" t="s">
        <v>200</v>
      </c>
      <c r="D80" s="223" t="s">
        <v>174</v>
      </c>
      <c r="E80" s="226">
        <v>1595.874</v>
      </c>
      <c r="F80" s="229"/>
      <c r="G80" s="230">
        <f>ROUND(E80*F80,2)</f>
        <v>0</v>
      </c>
      <c r="H80" s="231"/>
      <c r="I80" s="246" t="s">
        <v>108</v>
      </c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 t="s">
        <v>109</v>
      </c>
      <c r="AF80" s="207">
        <v>1</v>
      </c>
      <c r="AG80" s="207"/>
      <c r="AH80" s="207"/>
      <c r="AI80" s="207"/>
      <c r="AJ80" s="207"/>
      <c r="AK80" s="207"/>
      <c r="AL80" s="207"/>
      <c r="AM80" s="207">
        <v>15</v>
      </c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>
      <c r="A81" s="244"/>
      <c r="B81" s="221"/>
      <c r="C81" s="235" t="s">
        <v>201</v>
      </c>
      <c r="D81" s="224"/>
      <c r="E81" s="227">
        <v>1034.75</v>
      </c>
      <c r="F81" s="230"/>
      <c r="G81" s="230"/>
      <c r="H81" s="231"/>
      <c r="I81" s="246"/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/>
      <c r="AF81" s="207"/>
      <c r="AG81" s="207"/>
      <c r="AH81" s="207"/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>
      <c r="A82" s="244"/>
      <c r="B82" s="221"/>
      <c r="C82" s="235" t="s">
        <v>202</v>
      </c>
      <c r="D82" s="224"/>
      <c r="E82" s="227">
        <v>480.87</v>
      </c>
      <c r="F82" s="230"/>
      <c r="G82" s="230"/>
      <c r="H82" s="231"/>
      <c r="I82" s="246"/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>
      <c r="A83" s="244"/>
      <c r="B83" s="221"/>
      <c r="C83" s="235" t="s">
        <v>203</v>
      </c>
      <c r="D83" s="224"/>
      <c r="E83" s="227">
        <v>80.260000000000005</v>
      </c>
      <c r="F83" s="230"/>
      <c r="G83" s="230"/>
      <c r="H83" s="231"/>
      <c r="I83" s="246"/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>
      <c r="A84" s="243">
        <v>26</v>
      </c>
      <c r="B84" s="220" t="s">
        <v>204</v>
      </c>
      <c r="C84" s="234" t="s">
        <v>205</v>
      </c>
      <c r="D84" s="223" t="s">
        <v>133</v>
      </c>
      <c r="E84" s="226">
        <v>8.8300000000000003E-2</v>
      </c>
      <c r="F84" s="229"/>
      <c r="G84" s="230">
        <f>ROUND(E84*F84,2)</f>
        <v>0</v>
      </c>
      <c r="H84" s="231"/>
      <c r="I84" s="246" t="s">
        <v>108</v>
      </c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 t="s">
        <v>109</v>
      </c>
      <c r="AF84" s="207">
        <v>3</v>
      </c>
      <c r="AG84" s="207"/>
      <c r="AH84" s="207"/>
      <c r="AI84" s="207"/>
      <c r="AJ84" s="207"/>
      <c r="AK84" s="207"/>
      <c r="AL84" s="207"/>
      <c r="AM84" s="207">
        <v>15</v>
      </c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>
      <c r="A85" s="244"/>
      <c r="B85" s="221"/>
      <c r="C85" s="235" t="s">
        <v>206</v>
      </c>
      <c r="D85" s="224"/>
      <c r="E85" s="227">
        <v>0.09</v>
      </c>
      <c r="F85" s="230"/>
      <c r="G85" s="230"/>
      <c r="H85" s="231"/>
      <c r="I85" s="246"/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>
      <c r="A86" s="243">
        <v>27</v>
      </c>
      <c r="B86" s="220" t="s">
        <v>207</v>
      </c>
      <c r="C86" s="234" t="s">
        <v>208</v>
      </c>
      <c r="D86" s="223" t="s">
        <v>133</v>
      </c>
      <c r="E86" s="226">
        <v>4.0500000000000001E-2</v>
      </c>
      <c r="F86" s="229"/>
      <c r="G86" s="230">
        <f>ROUND(E86*F86,2)</f>
        <v>0</v>
      </c>
      <c r="H86" s="231"/>
      <c r="I86" s="246" t="s">
        <v>108</v>
      </c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 t="s">
        <v>109</v>
      </c>
      <c r="AF86" s="207">
        <v>3</v>
      </c>
      <c r="AG86" s="207"/>
      <c r="AH86" s="207"/>
      <c r="AI86" s="207"/>
      <c r="AJ86" s="207"/>
      <c r="AK86" s="207"/>
      <c r="AL86" s="207"/>
      <c r="AM86" s="207">
        <v>15</v>
      </c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>
      <c r="A87" s="244"/>
      <c r="B87" s="221"/>
      <c r="C87" s="235" t="s">
        <v>209</v>
      </c>
      <c r="D87" s="224"/>
      <c r="E87" s="227"/>
      <c r="F87" s="230"/>
      <c r="G87" s="230"/>
      <c r="H87" s="231"/>
      <c r="I87" s="246"/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/>
      <c r="AF87" s="207"/>
      <c r="AG87" s="207"/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>
      <c r="A88" s="244"/>
      <c r="B88" s="221"/>
      <c r="C88" s="235" t="s">
        <v>210</v>
      </c>
      <c r="D88" s="224"/>
      <c r="E88" s="227">
        <v>0.04</v>
      </c>
      <c r="F88" s="230"/>
      <c r="G88" s="230"/>
      <c r="H88" s="231"/>
      <c r="I88" s="246"/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07"/>
      <c r="AH88" s="207"/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>
      <c r="A89" s="244"/>
      <c r="B89" s="221"/>
      <c r="C89" s="235" t="s">
        <v>211</v>
      </c>
      <c r="D89" s="224"/>
      <c r="E89" s="227"/>
      <c r="F89" s="230"/>
      <c r="G89" s="230"/>
      <c r="H89" s="231"/>
      <c r="I89" s="246"/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/>
      <c r="AF89" s="207"/>
      <c r="AG89" s="207"/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>
      <c r="A90" s="243">
        <v>28</v>
      </c>
      <c r="B90" s="220" t="s">
        <v>212</v>
      </c>
      <c r="C90" s="234" t="s">
        <v>213</v>
      </c>
      <c r="D90" s="223" t="s">
        <v>133</v>
      </c>
      <c r="E90" s="226">
        <v>7.0000000000000001E-3</v>
      </c>
      <c r="F90" s="229"/>
      <c r="G90" s="230">
        <f>ROUND(E90*F90,2)</f>
        <v>0</v>
      </c>
      <c r="H90" s="231"/>
      <c r="I90" s="246" t="s">
        <v>108</v>
      </c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 t="s">
        <v>109</v>
      </c>
      <c r="AF90" s="207">
        <v>3</v>
      </c>
      <c r="AG90" s="207"/>
      <c r="AH90" s="207"/>
      <c r="AI90" s="207"/>
      <c r="AJ90" s="207"/>
      <c r="AK90" s="207"/>
      <c r="AL90" s="207"/>
      <c r="AM90" s="207">
        <v>15</v>
      </c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>
      <c r="A91" s="244"/>
      <c r="B91" s="221"/>
      <c r="C91" s="235" t="s">
        <v>214</v>
      </c>
      <c r="D91" s="224"/>
      <c r="E91" s="227"/>
      <c r="F91" s="230"/>
      <c r="G91" s="230"/>
      <c r="H91" s="231"/>
      <c r="I91" s="246"/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/>
      <c r="AF91" s="207"/>
      <c r="AG91" s="207"/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>
      <c r="A92" s="244"/>
      <c r="B92" s="221"/>
      <c r="C92" s="235" t="s">
        <v>215</v>
      </c>
      <c r="D92" s="224"/>
      <c r="E92" s="227">
        <v>0.01</v>
      </c>
      <c r="F92" s="230"/>
      <c r="G92" s="230"/>
      <c r="H92" s="231"/>
      <c r="I92" s="246"/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7"/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>
      <c r="A93" s="243">
        <v>29</v>
      </c>
      <c r="B93" s="220" t="s">
        <v>216</v>
      </c>
      <c r="C93" s="234" t="s">
        <v>217</v>
      </c>
      <c r="D93" s="223" t="s">
        <v>133</v>
      </c>
      <c r="E93" s="226">
        <v>1.5913999999999999</v>
      </c>
      <c r="F93" s="229"/>
      <c r="G93" s="230">
        <f>ROUND(E93*F93,2)</f>
        <v>0</v>
      </c>
      <c r="H93" s="231"/>
      <c r="I93" s="246" t="s">
        <v>108</v>
      </c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 t="s">
        <v>109</v>
      </c>
      <c r="AF93" s="207">
        <v>3</v>
      </c>
      <c r="AG93" s="207"/>
      <c r="AH93" s="207"/>
      <c r="AI93" s="207"/>
      <c r="AJ93" s="207"/>
      <c r="AK93" s="207"/>
      <c r="AL93" s="207"/>
      <c r="AM93" s="207">
        <v>15</v>
      </c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>
      <c r="A94" s="244"/>
      <c r="B94" s="221"/>
      <c r="C94" s="235" t="s">
        <v>218</v>
      </c>
      <c r="D94" s="224"/>
      <c r="E94" s="227">
        <v>1.0900000000000001</v>
      </c>
      <c r="F94" s="230"/>
      <c r="G94" s="230"/>
      <c r="H94" s="231"/>
      <c r="I94" s="246"/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>
      <c r="A95" s="244"/>
      <c r="B95" s="221"/>
      <c r="C95" s="235" t="s">
        <v>219</v>
      </c>
      <c r="D95" s="224"/>
      <c r="E95" s="227">
        <v>0.5</v>
      </c>
      <c r="F95" s="230"/>
      <c r="G95" s="230"/>
      <c r="H95" s="231"/>
      <c r="I95" s="246"/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7"/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>
      <c r="A96" s="243">
        <v>30</v>
      </c>
      <c r="B96" s="220" t="s">
        <v>220</v>
      </c>
      <c r="C96" s="234" t="s">
        <v>221</v>
      </c>
      <c r="D96" s="223" t="s">
        <v>133</v>
      </c>
      <c r="E96" s="226">
        <v>0.66320000000000001</v>
      </c>
      <c r="F96" s="229"/>
      <c r="G96" s="230">
        <f>ROUND(E96*F96,2)</f>
        <v>0</v>
      </c>
      <c r="H96" s="231"/>
      <c r="I96" s="246" t="s">
        <v>108</v>
      </c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 t="s">
        <v>109</v>
      </c>
      <c r="AF96" s="207">
        <v>3</v>
      </c>
      <c r="AG96" s="207"/>
      <c r="AH96" s="207"/>
      <c r="AI96" s="207"/>
      <c r="AJ96" s="207"/>
      <c r="AK96" s="207"/>
      <c r="AL96" s="207"/>
      <c r="AM96" s="207">
        <v>15</v>
      </c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>
      <c r="A97" s="244"/>
      <c r="B97" s="221"/>
      <c r="C97" s="235" t="s">
        <v>183</v>
      </c>
      <c r="D97" s="224"/>
      <c r="E97" s="227"/>
      <c r="F97" s="230"/>
      <c r="G97" s="230"/>
      <c r="H97" s="231"/>
      <c r="I97" s="246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>
      <c r="A98" s="244"/>
      <c r="B98" s="221"/>
      <c r="C98" s="235" t="s">
        <v>222</v>
      </c>
      <c r="D98" s="224"/>
      <c r="E98" s="227">
        <v>0.09</v>
      </c>
      <c r="F98" s="230"/>
      <c r="G98" s="230"/>
      <c r="H98" s="231"/>
      <c r="I98" s="246"/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/>
      <c r="AF98" s="207"/>
      <c r="AG98" s="207"/>
      <c r="AH98" s="207"/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>
      <c r="A99" s="244"/>
      <c r="B99" s="221"/>
      <c r="C99" s="235" t="s">
        <v>223</v>
      </c>
      <c r="D99" s="224"/>
      <c r="E99" s="227">
        <v>0.11</v>
      </c>
      <c r="F99" s="230"/>
      <c r="G99" s="230"/>
      <c r="H99" s="231"/>
      <c r="I99" s="246"/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7"/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>
      <c r="A100" s="244"/>
      <c r="B100" s="221"/>
      <c r="C100" s="235" t="s">
        <v>224</v>
      </c>
      <c r="D100" s="224"/>
      <c r="E100" s="227">
        <v>0.47</v>
      </c>
      <c r="F100" s="230"/>
      <c r="G100" s="230"/>
      <c r="H100" s="231"/>
      <c r="I100" s="246"/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/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>
      <c r="A101" s="243">
        <v>31</v>
      </c>
      <c r="B101" s="220" t="s">
        <v>225</v>
      </c>
      <c r="C101" s="234" t="s">
        <v>226</v>
      </c>
      <c r="D101" s="223" t="s">
        <v>133</v>
      </c>
      <c r="E101" s="226">
        <v>0.24160000000000001</v>
      </c>
      <c r="F101" s="229"/>
      <c r="G101" s="230">
        <f>ROUND(E101*F101,2)</f>
        <v>0</v>
      </c>
      <c r="H101" s="231"/>
      <c r="I101" s="246" t="s">
        <v>108</v>
      </c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 t="s">
        <v>109</v>
      </c>
      <c r="AF101" s="207">
        <v>3</v>
      </c>
      <c r="AG101" s="207"/>
      <c r="AH101" s="207"/>
      <c r="AI101" s="207"/>
      <c r="AJ101" s="207"/>
      <c r="AK101" s="207"/>
      <c r="AL101" s="207"/>
      <c r="AM101" s="207">
        <v>15</v>
      </c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>
      <c r="A102" s="244"/>
      <c r="B102" s="221"/>
      <c r="C102" s="235" t="s">
        <v>193</v>
      </c>
      <c r="D102" s="224"/>
      <c r="E102" s="227"/>
      <c r="F102" s="230"/>
      <c r="G102" s="230"/>
      <c r="H102" s="231"/>
      <c r="I102" s="246"/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/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>
      <c r="A103" s="244"/>
      <c r="B103" s="221"/>
      <c r="C103" s="235" t="s">
        <v>227</v>
      </c>
      <c r="D103" s="224"/>
      <c r="E103" s="227">
        <v>0.01</v>
      </c>
      <c r="F103" s="230"/>
      <c r="G103" s="230"/>
      <c r="H103" s="231"/>
      <c r="I103" s="246"/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/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>
      <c r="A104" s="244"/>
      <c r="B104" s="221"/>
      <c r="C104" s="235" t="s">
        <v>228</v>
      </c>
      <c r="D104" s="224"/>
      <c r="E104" s="227">
        <v>0.04</v>
      </c>
      <c r="F104" s="230"/>
      <c r="G104" s="230"/>
      <c r="H104" s="231"/>
      <c r="I104" s="246"/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>
      <c r="A105" s="244"/>
      <c r="B105" s="221"/>
      <c r="C105" s="235" t="s">
        <v>229</v>
      </c>
      <c r="D105" s="224"/>
      <c r="E105" s="227"/>
      <c r="F105" s="230"/>
      <c r="G105" s="230"/>
      <c r="H105" s="231"/>
      <c r="I105" s="246"/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/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>
      <c r="A106" s="244"/>
      <c r="B106" s="221"/>
      <c r="C106" s="235" t="s">
        <v>230</v>
      </c>
      <c r="D106" s="224"/>
      <c r="E106" s="227">
        <v>0.18</v>
      </c>
      <c r="F106" s="230"/>
      <c r="G106" s="230"/>
      <c r="H106" s="231"/>
      <c r="I106" s="246"/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/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>
      <c r="A107" s="244"/>
      <c r="B107" s="221"/>
      <c r="C107" s="235" t="s">
        <v>231</v>
      </c>
      <c r="D107" s="224"/>
      <c r="E107" s="227">
        <v>0.01</v>
      </c>
      <c r="F107" s="230"/>
      <c r="G107" s="230"/>
      <c r="H107" s="231"/>
      <c r="I107" s="246"/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>
      <c r="A108" s="243">
        <v>32</v>
      </c>
      <c r="B108" s="220" t="s">
        <v>232</v>
      </c>
      <c r="C108" s="234" t="s">
        <v>233</v>
      </c>
      <c r="D108" s="223" t="s">
        <v>133</v>
      </c>
      <c r="E108" s="226">
        <v>0.43740000000000001</v>
      </c>
      <c r="F108" s="229"/>
      <c r="G108" s="230">
        <f>ROUND(E108*F108,2)</f>
        <v>0</v>
      </c>
      <c r="H108" s="231"/>
      <c r="I108" s="246" t="s">
        <v>108</v>
      </c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 t="s">
        <v>109</v>
      </c>
      <c r="AF108" s="207">
        <v>3</v>
      </c>
      <c r="AG108" s="207"/>
      <c r="AH108" s="207"/>
      <c r="AI108" s="207"/>
      <c r="AJ108" s="207"/>
      <c r="AK108" s="207"/>
      <c r="AL108" s="207"/>
      <c r="AM108" s="207">
        <v>15</v>
      </c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>
      <c r="A109" s="244"/>
      <c r="B109" s="221"/>
      <c r="C109" s="235" t="s">
        <v>234</v>
      </c>
      <c r="D109" s="224"/>
      <c r="E109" s="227">
        <v>0.02</v>
      </c>
      <c r="F109" s="230"/>
      <c r="G109" s="230"/>
      <c r="H109" s="231"/>
      <c r="I109" s="246"/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>
      <c r="A110" s="244"/>
      <c r="B110" s="221"/>
      <c r="C110" s="235" t="s">
        <v>235</v>
      </c>
      <c r="D110" s="224"/>
      <c r="E110" s="227">
        <v>0.08</v>
      </c>
      <c r="F110" s="230"/>
      <c r="G110" s="230"/>
      <c r="H110" s="231"/>
      <c r="I110" s="246"/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>
      <c r="A111" s="244"/>
      <c r="B111" s="221"/>
      <c r="C111" s="235" t="s">
        <v>236</v>
      </c>
      <c r="D111" s="224"/>
      <c r="E111" s="227"/>
      <c r="F111" s="230"/>
      <c r="G111" s="230"/>
      <c r="H111" s="231"/>
      <c r="I111" s="246"/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/>
      <c r="AH111" s="207"/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>
      <c r="A112" s="244"/>
      <c r="B112" s="221"/>
      <c r="C112" s="235" t="s">
        <v>237</v>
      </c>
      <c r="D112" s="224"/>
      <c r="E112" s="227">
        <v>0.32</v>
      </c>
      <c r="F112" s="230"/>
      <c r="G112" s="230"/>
      <c r="H112" s="231"/>
      <c r="I112" s="246"/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>
      <c r="A113" s="244"/>
      <c r="B113" s="221"/>
      <c r="C113" s="235" t="s">
        <v>238</v>
      </c>
      <c r="D113" s="224"/>
      <c r="E113" s="227">
        <v>0.02</v>
      </c>
      <c r="F113" s="230"/>
      <c r="G113" s="230"/>
      <c r="H113" s="231"/>
      <c r="I113" s="246"/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>
      <c r="A114" s="243">
        <v>33</v>
      </c>
      <c r="B114" s="220" t="s">
        <v>239</v>
      </c>
      <c r="C114" s="234" t="s">
        <v>240</v>
      </c>
      <c r="D114" s="223" t="s">
        <v>48</v>
      </c>
      <c r="E114" s="226">
        <v>3490.7436899999998</v>
      </c>
      <c r="F114" s="229"/>
      <c r="G114" s="230">
        <f>ROUND(E114*F114,2)</f>
        <v>0</v>
      </c>
      <c r="H114" s="231"/>
      <c r="I114" s="246" t="s">
        <v>108</v>
      </c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 t="s">
        <v>109</v>
      </c>
      <c r="AF114" s="207">
        <v>1</v>
      </c>
      <c r="AG114" s="207"/>
      <c r="AH114" s="207"/>
      <c r="AI114" s="207"/>
      <c r="AJ114" s="207"/>
      <c r="AK114" s="207"/>
      <c r="AL114" s="207"/>
      <c r="AM114" s="207">
        <v>15</v>
      </c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>
      <c r="A115" s="242" t="s">
        <v>103</v>
      </c>
      <c r="B115" s="219" t="s">
        <v>73</v>
      </c>
      <c r="C115" s="233" t="s">
        <v>74</v>
      </c>
      <c r="D115" s="222"/>
      <c r="E115" s="225"/>
      <c r="F115" s="301">
        <f>SUM(G116:G117)</f>
        <v>0</v>
      </c>
      <c r="G115" s="302"/>
      <c r="H115" s="228"/>
      <c r="I115" s="245"/>
      <c r="AE115" t="s">
        <v>104</v>
      </c>
    </row>
    <row r="116" spans="1:60" outlineLevel="1">
      <c r="A116" s="243">
        <v>34</v>
      </c>
      <c r="B116" s="220" t="s">
        <v>241</v>
      </c>
      <c r="C116" s="234" t="s">
        <v>242</v>
      </c>
      <c r="D116" s="223" t="s">
        <v>156</v>
      </c>
      <c r="E116" s="226">
        <v>28</v>
      </c>
      <c r="F116" s="229"/>
      <c r="G116" s="230">
        <f>ROUND(E116*F116,2)</f>
        <v>0</v>
      </c>
      <c r="H116" s="231"/>
      <c r="I116" s="246" t="s">
        <v>108</v>
      </c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 t="s">
        <v>109</v>
      </c>
      <c r="AF116" s="207">
        <v>1</v>
      </c>
      <c r="AG116" s="207"/>
      <c r="AH116" s="207"/>
      <c r="AI116" s="207"/>
      <c r="AJ116" s="207"/>
      <c r="AK116" s="207"/>
      <c r="AL116" s="207"/>
      <c r="AM116" s="207">
        <v>15</v>
      </c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>
      <c r="A117" s="244"/>
      <c r="B117" s="221"/>
      <c r="C117" s="235" t="s">
        <v>243</v>
      </c>
      <c r="D117" s="224"/>
      <c r="E117" s="227">
        <v>28</v>
      </c>
      <c r="F117" s="230"/>
      <c r="G117" s="230"/>
      <c r="H117" s="231"/>
      <c r="I117" s="246"/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/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>
      <c r="A118" s="242" t="s">
        <v>103</v>
      </c>
      <c r="B118" s="219" t="s">
        <v>75</v>
      </c>
      <c r="C118" s="233" t="s">
        <v>76</v>
      </c>
      <c r="D118" s="222"/>
      <c r="E118" s="225"/>
      <c r="F118" s="301">
        <f>SUM(G119:G139)</f>
        <v>0</v>
      </c>
      <c r="G118" s="302"/>
      <c r="H118" s="228"/>
      <c r="I118" s="245"/>
      <c r="AE118" t="s">
        <v>104</v>
      </c>
    </row>
    <row r="119" spans="1:60" outlineLevel="1">
      <c r="A119" s="243">
        <v>35</v>
      </c>
      <c r="B119" s="220" t="s">
        <v>244</v>
      </c>
      <c r="C119" s="234" t="s">
        <v>245</v>
      </c>
      <c r="D119" s="223" t="s">
        <v>124</v>
      </c>
      <c r="E119" s="226">
        <v>118.8254</v>
      </c>
      <c r="F119" s="229"/>
      <c r="G119" s="230">
        <f>ROUND(E119*F119,2)</f>
        <v>0</v>
      </c>
      <c r="H119" s="231"/>
      <c r="I119" s="246" t="s">
        <v>108</v>
      </c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 t="s">
        <v>109</v>
      </c>
      <c r="AF119" s="207">
        <v>1</v>
      </c>
      <c r="AG119" s="207"/>
      <c r="AH119" s="207"/>
      <c r="AI119" s="207"/>
      <c r="AJ119" s="207"/>
      <c r="AK119" s="207"/>
      <c r="AL119" s="207"/>
      <c r="AM119" s="207">
        <v>15</v>
      </c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>
      <c r="A120" s="244"/>
      <c r="B120" s="221"/>
      <c r="C120" s="235" t="s">
        <v>183</v>
      </c>
      <c r="D120" s="224"/>
      <c r="E120" s="227"/>
      <c r="F120" s="230"/>
      <c r="G120" s="230"/>
      <c r="H120" s="231"/>
      <c r="I120" s="246"/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>
      <c r="A121" s="244"/>
      <c r="B121" s="221"/>
      <c r="C121" s="235" t="s">
        <v>246</v>
      </c>
      <c r="D121" s="224"/>
      <c r="E121" s="227">
        <v>3.79</v>
      </c>
      <c r="F121" s="230"/>
      <c r="G121" s="230"/>
      <c r="H121" s="231"/>
      <c r="I121" s="246"/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>
      <c r="A122" s="244"/>
      <c r="B122" s="221"/>
      <c r="C122" s="235" t="s">
        <v>247</v>
      </c>
      <c r="D122" s="224"/>
      <c r="E122" s="227">
        <v>4.5999999999999996</v>
      </c>
      <c r="F122" s="230"/>
      <c r="G122" s="230"/>
      <c r="H122" s="231"/>
      <c r="I122" s="246"/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/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>
      <c r="A123" s="244"/>
      <c r="B123" s="221"/>
      <c r="C123" s="235" t="s">
        <v>248</v>
      </c>
      <c r="D123" s="224"/>
      <c r="E123" s="227">
        <v>20.13</v>
      </c>
      <c r="F123" s="230"/>
      <c r="G123" s="230"/>
      <c r="H123" s="231"/>
      <c r="I123" s="246"/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>
      <c r="A124" s="244"/>
      <c r="B124" s="221"/>
      <c r="C124" s="235" t="s">
        <v>187</v>
      </c>
      <c r="D124" s="224"/>
      <c r="E124" s="227"/>
      <c r="F124" s="230"/>
      <c r="G124" s="230"/>
      <c r="H124" s="231"/>
      <c r="I124" s="246"/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/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>
      <c r="A125" s="244"/>
      <c r="B125" s="221"/>
      <c r="C125" s="235" t="s">
        <v>249</v>
      </c>
      <c r="D125" s="224"/>
      <c r="E125" s="227">
        <v>1.46</v>
      </c>
      <c r="F125" s="230"/>
      <c r="G125" s="230"/>
      <c r="H125" s="231"/>
      <c r="I125" s="246"/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/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>
      <c r="A126" s="244"/>
      <c r="B126" s="221"/>
      <c r="C126" s="235" t="s">
        <v>250</v>
      </c>
      <c r="D126" s="224"/>
      <c r="E126" s="227">
        <v>4.95</v>
      </c>
      <c r="F126" s="230"/>
      <c r="G126" s="230"/>
      <c r="H126" s="231"/>
      <c r="I126" s="246"/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/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>
      <c r="A127" s="244"/>
      <c r="B127" s="221"/>
      <c r="C127" s="235" t="s">
        <v>251</v>
      </c>
      <c r="D127" s="224"/>
      <c r="E127" s="227">
        <v>0.24</v>
      </c>
      <c r="F127" s="230"/>
      <c r="G127" s="230"/>
      <c r="H127" s="231"/>
      <c r="I127" s="246"/>
      <c r="J127" s="207"/>
      <c r="K127" s="207"/>
      <c r="L127" s="207"/>
      <c r="M127" s="207"/>
      <c r="N127" s="207"/>
      <c r="O127" s="207"/>
      <c r="P127" s="207"/>
      <c r="Q127" s="207"/>
      <c r="R127" s="207"/>
      <c r="S127" s="207"/>
      <c r="T127" s="207"/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/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>
      <c r="A128" s="244"/>
      <c r="B128" s="221"/>
      <c r="C128" s="235" t="s">
        <v>252</v>
      </c>
      <c r="D128" s="224"/>
      <c r="E128" s="227">
        <v>20.16</v>
      </c>
      <c r="F128" s="230"/>
      <c r="G128" s="230"/>
      <c r="H128" s="231"/>
      <c r="I128" s="246"/>
      <c r="J128" s="207"/>
      <c r="K128" s="207"/>
      <c r="L128" s="207"/>
      <c r="M128" s="207"/>
      <c r="N128" s="207"/>
      <c r="O128" s="207"/>
      <c r="P128" s="207"/>
      <c r="Q128" s="207"/>
      <c r="R128" s="207"/>
      <c r="S128" s="207"/>
      <c r="T128" s="207"/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/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>
      <c r="A129" s="244"/>
      <c r="B129" s="221"/>
      <c r="C129" s="235" t="s">
        <v>253</v>
      </c>
      <c r="D129" s="224"/>
      <c r="E129" s="227">
        <v>0.96</v>
      </c>
      <c r="F129" s="230"/>
      <c r="G129" s="230"/>
      <c r="H129" s="231"/>
      <c r="I129" s="246"/>
      <c r="J129" s="207"/>
      <c r="K129" s="207"/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/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>
      <c r="A130" s="244"/>
      <c r="B130" s="221"/>
      <c r="C130" s="235" t="s">
        <v>193</v>
      </c>
      <c r="D130" s="224"/>
      <c r="E130" s="227"/>
      <c r="F130" s="230"/>
      <c r="G130" s="230"/>
      <c r="H130" s="231"/>
      <c r="I130" s="246"/>
      <c r="J130" s="207"/>
      <c r="K130" s="207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/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>
      <c r="A131" s="244"/>
      <c r="B131" s="221"/>
      <c r="C131" s="235" t="s">
        <v>254</v>
      </c>
      <c r="D131" s="224"/>
      <c r="E131" s="227">
        <v>0.83</v>
      </c>
      <c r="F131" s="230"/>
      <c r="G131" s="230"/>
      <c r="H131" s="231"/>
      <c r="I131" s="246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/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>
      <c r="A132" s="244"/>
      <c r="B132" s="221"/>
      <c r="C132" s="235" t="s">
        <v>255</v>
      </c>
      <c r="D132" s="224"/>
      <c r="E132" s="227">
        <v>2.83</v>
      </c>
      <c r="F132" s="230"/>
      <c r="G132" s="230"/>
      <c r="H132" s="231"/>
      <c r="I132" s="246"/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/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>
      <c r="A133" s="244"/>
      <c r="B133" s="221"/>
      <c r="C133" s="235" t="s">
        <v>256</v>
      </c>
      <c r="D133" s="224"/>
      <c r="E133" s="227">
        <v>0.13</v>
      </c>
      <c r="F133" s="230"/>
      <c r="G133" s="230"/>
      <c r="H133" s="231"/>
      <c r="I133" s="246"/>
      <c r="J133" s="207"/>
      <c r="K133" s="207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/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>
      <c r="A134" s="244"/>
      <c r="B134" s="221"/>
      <c r="C134" s="235" t="s">
        <v>257</v>
      </c>
      <c r="D134" s="224"/>
      <c r="E134" s="227">
        <v>11.52</v>
      </c>
      <c r="F134" s="230"/>
      <c r="G134" s="230"/>
      <c r="H134" s="231"/>
      <c r="I134" s="246"/>
      <c r="J134" s="207"/>
      <c r="K134" s="207"/>
      <c r="L134" s="207"/>
      <c r="M134" s="207"/>
      <c r="N134" s="207"/>
      <c r="O134" s="207"/>
      <c r="P134" s="207"/>
      <c r="Q134" s="207"/>
      <c r="R134" s="207"/>
      <c r="S134" s="207"/>
      <c r="T134" s="207"/>
      <c r="U134" s="207"/>
      <c r="V134" s="207"/>
      <c r="W134" s="207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/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>
      <c r="A135" s="244"/>
      <c r="B135" s="221"/>
      <c r="C135" s="235" t="s">
        <v>258</v>
      </c>
      <c r="D135" s="224"/>
      <c r="E135" s="227">
        <v>0.55000000000000004</v>
      </c>
      <c r="F135" s="230"/>
      <c r="G135" s="230"/>
      <c r="H135" s="231"/>
      <c r="I135" s="246"/>
      <c r="J135" s="207"/>
      <c r="K135" s="207"/>
      <c r="L135" s="207"/>
      <c r="M135" s="207"/>
      <c r="N135" s="207"/>
      <c r="O135" s="207"/>
      <c r="P135" s="207"/>
      <c r="Q135" s="207"/>
      <c r="R135" s="207"/>
      <c r="S135" s="207"/>
      <c r="T135" s="207"/>
      <c r="U135" s="207"/>
      <c r="V135" s="207"/>
      <c r="W135" s="207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/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>
      <c r="A136" s="244"/>
      <c r="B136" s="221"/>
      <c r="C136" s="235" t="s">
        <v>259</v>
      </c>
      <c r="D136" s="224"/>
      <c r="E136" s="227">
        <v>28.3</v>
      </c>
      <c r="F136" s="230"/>
      <c r="G136" s="230"/>
      <c r="H136" s="231"/>
      <c r="I136" s="246"/>
      <c r="J136" s="207"/>
      <c r="K136" s="207"/>
      <c r="L136" s="207"/>
      <c r="M136" s="207"/>
      <c r="N136" s="207"/>
      <c r="O136" s="207"/>
      <c r="P136" s="207"/>
      <c r="Q136" s="207"/>
      <c r="R136" s="207"/>
      <c r="S136" s="207"/>
      <c r="T136" s="207"/>
      <c r="U136" s="207"/>
      <c r="V136" s="207"/>
      <c r="W136" s="207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/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outlineLevel="1">
      <c r="A137" s="244"/>
      <c r="B137" s="221"/>
      <c r="C137" s="235" t="s">
        <v>260</v>
      </c>
      <c r="D137" s="224"/>
      <c r="E137" s="227">
        <v>13.15</v>
      </c>
      <c r="F137" s="230"/>
      <c r="G137" s="230"/>
      <c r="H137" s="231"/>
      <c r="I137" s="246"/>
      <c r="J137" s="207"/>
      <c r="K137" s="207"/>
      <c r="L137" s="207"/>
      <c r="M137" s="207"/>
      <c r="N137" s="207"/>
      <c r="O137" s="207"/>
      <c r="P137" s="207"/>
      <c r="Q137" s="207"/>
      <c r="R137" s="207"/>
      <c r="S137" s="207"/>
      <c r="T137" s="207"/>
      <c r="U137" s="207"/>
      <c r="V137" s="207"/>
      <c r="W137" s="207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/>
      <c r="AH137" s="207"/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>
      <c r="A138" s="244"/>
      <c r="B138" s="221"/>
      <c r="C138" s="235" t="s">
        <v>261</v>
      </c>
      <c r="D138" s="224"/>
      <c r="E138" s="227">
        <v>3.4</v>
      </c>
      <c r="F138" s="230"/>
      <c r="G138" s="230"/>
      <c r="H138" s="231"/>
      <c r="I138" s="246"/>
      <c r="J138" s="207"/>
      <c r="K138" s="207"/>
      <c r="L138" s="207"/>
      <c r="M138" s="207"/>
      <c r="N138" s="207"/>
      <c r="O138" s="207"/>
      <c r="P138" s="207"/>
      <c r="Q138" s="207"/>
      <c r="R138" s="207"/>
      <c r="S138" s="207"/>
      <c r="T138" s="207"/>
      <c r="U138" s="207"/>
      <c r="V138" s="207"/>
      <c r="W138" s="207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/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>
      <c r="A139" s="244"/>
      <c r="B139" s="221"/>
      <c r="C139" s="235" t="s">
        <v>262</v>
      </c>
      <c r="D139" s="224"/>
      <c r="E139" s="227">
        <v>1.82</v>
      </c>
      <c r="F139" s="230"/>
      <c r="G139" s="230"/>
      <c r="H139" s="231"/>
      <c r="I139" s="246"/>
      <c r="J139" s="207"/>
      <c r="K139" s="207"/>
      <c r="L139" s="207"/>
      <c r="M139" s="207"/>
      <c r="N139" s="207"/>
      <c r="O139" s="207"/>
      <c r="P139" s="207"/>
      <c r="Q139" s="207"/>
      <c r="R139" s="207"/>
      <c r="S139" s="207"/>
      <c r="T139" s="207"/>
      <c r="U139" s="207"/>
      <c r="V139" s="207"/>
      <c r="W139" s="207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/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>
      <c r="A140" s="242" t="s">
        <v>103</v>
      </c>
      <c r="B140" s="219" t="s">
        <v>77</v>
      </c>
      <c r="C140" s="233" t="s">
        <v>78</v>
      </c>
      <c r="D140" s="222"/>
      <c r="E140" s="225"/>
      <c r="F140" s="301">
        <f>SUM(G141:G147)</f>
        <v>0</v>
      </c>
      <c r="G140" s="302"/>
      <c r="H140" s="228"/>
      <c r="I140" s="245"/>
      <c r="AE140" t="s">
        <v>104</v>
      </c>
    </row>
    <row r="141" spans="1:60" outlineLevel="1">
      <c r="A141" s="243">
        <v>36</v>
      </c>
      <c r="B141" s="220" t="s">
        <v>263</v>
      </c>
      <c r="C141" s="234" t="s">
        <v>264</v>
      </c>
      <c r="D141" s="223" t="s">
        <v>124</v>
      </c>
      <c r="E141" s="226">
        <v>535.37810000000002</v>
      </c>
      <c r="F141" s="229"/>
      <c r="G141" s="230">
        <f>ROUND(E141*F141,2)</f>
        <v>0</v>
      </c>
      <c r="H141" s="231"/>
      <c r="I141" s="246" t="s">
        <v>108</v>
      </c>
      <c r="J141" s="207"/>
      <c r="K141" s="207"/>
      <c r="L141" s="207"/>
      <c r="M141" s="207"/>
      <c r="N141" s="207"/>
      <c r="O141" s="207"/>
      <c r="P141" s="207"/>
      <c r="Q141" s="207"/>
      <c r="R141" s="207"/>
      <c r="S141" s="207"/>
      <c r="T141" s="207"/>
      <c r="U141" s="207"/>
      <c r="V141" s="207"/>
      <c r="W141" s="207"/>
      <c r="X141" s="207"/>
      <c r="Y141" s="207"/>
      <c r="Z141" s="207"/>
      <c r="AA141" s="207"/>
      <c r="AB141" s="207"/>
      <c r="AC141" s="207"/>
      <c r="AD141" s="207"/>
      <c r="AE141" s="207" t="s">
        <v>109</v>
      </c>
      <c r="AF141" s="207">
        <v>3</v>
      </c>
      <c r="AG141" s="207"/>
      <c r="AH141" s="207"/>
      <c r="AI141" s="207"/>
      <c r="AJ141" s="207"/>
      <c r="AK141" s="207"/>
      <c r="AL141" s="207"/>
      <c r="AM141" s="207">
        <v>15</v>
      </c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>
      <c r="A142" s="244"/>
      <c r="B142" s="221"/>
      <c r="C142" s="235" t="s">
        <v>153</v>
      </c>
      <c r="D142" s="224"/>
      <c r="E142" s="227">
        <v>8.83</v>
      </c>
      <c r="F142" s="230"/>
      <c r="G142" s="230"/>
      <c r="H142" s="231"/>
      <c r="I142" s="246"/>
      <c r="J142" s="207"/>
      <c r="K142" s="207"/>
      <c r="L142" s="207"/>
      <c r="M142" s="207"/>
      <c r="N142" s="207"/>
      <c r="O142" s="207"/>
      <c r="P142" s="207"/>
      <c r="Q142" s="207"/>
      <c r="R142" s="207"/>
      <c r="S142" s="207"/>
      <c r="T142" s="207"/>
      <c r="U142" s="207"/>
      <c r="V142" s="207"/>
      <c r="W142" s="207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/>
      <c r="AH142" s="207"/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>
      <c r="A143" s="244"/>
      <c r="B143" s="221"/>
      <c r="C143" s="235" t="s">
        <v>265</v>
      </c>
      <c r="D143" s="224"/>
      <c r="E143" s="227">
        <v>20.27</v>
      </c>
      <c r="F143" s="230"/>
      <c r="G143" s="230"/>
      <c r="H143" s="231"/>
      <c r="I143" s="246"/>
      <c r="J143" s="207"/>
      <c r="K143" s="207"/>
      <c r="L143" s="207"/>
      <c r="M143" s="207"/>
      <c r="N143" s="207"/>
      <c r="O143" s="207"/>
      <c r="P143" s="207"/>
      <c r="Q143" s="207"/>
      <c r="R143" s="207"/>
      <c r="S143" s="207"/>
      <c r="T143" s="207"/>
      <c r="U143" s="207"/>
      <c r="V143" s="207"/>
      <c r="W143" s="207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/>
      <c r="AH143" s="207"/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>
      <c r="A144" s="244"/>
      <c r="B144" s="221"/>
      <c r="C144" s="235" t="s">
        <v>129</v>
      </c>
      <c r="D144" s="224"/>
      <c r="E144" s="227">
        <v>12.08</v>
      </c>
      <c r="F144" s="230"/>
      <c r="G144" s="230"/>
      <c r="H144" s="231"/>
      <c r="I144" s="246"/>
      <c r="J144" s="207"/>
      <c r="K144" s="207"/>
      <c r="L144" s="207"/>
      <c r="M144" s="207"/>
      <c r="N144" s="207"/>
      <c r="O144" s="207"/>
      <c r="P144" s="207"/>
      <c r="Q144" s="207"/>
      <c r="R144" s="207"/>
      <c r="S144" s="207"/>
      <c r="T144" s="207"/>
      <c r="U144" s="207"/>
      <c r="V144" s="207"/>
      <c r="W144" s="207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/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>
      <c r="A145" s="244"/>
      <c r="B145" s="221"/>
      <c r="C145" s="235" t="s">
        <v>266</v>
      </c>
      <c r="D145" s="224"/>
      <c r="E145" s="227">
        <v>373.62</v>
      </c>
      <c r="F145" s="230"/>
      <c r="G145" s="230"/>
      <c r="H145" s="231"/>
      <c r="I145" s="246"/>
      <c r="J145" s="207"/>
      <c r="K145" s="207"/>
      <c r="L145" s="207"/>
      <c r="M145" s="207"/>
      <c r="N145" s="207"/>
      <c r="O145" s="207"/>
      <c r="P145" s="207"/>
      <c r="Q145" s="207"/>
      <c r="R145" s="207"/>
      <c r="S145" s="207"/>
      <c r="T145" s="207"/>
      <c r="U145" s="207"/>
      <c r="V145" s="207"/>
      <c r="W145" s="207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/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>
      <c r="A146" s="244"/>
      <c r="B146" s="221"/>
      <c r="C146" s="235" t="s">
        <v>267</v>
      </c>
      <c r="D146" s="224"/>
      <c r="E146" s="227">
        <v>120.58</v>
      </c>
      <c r="F146" s="230"/>
      <c r="G146" s="230"/>
      <c r="H146" s="231"/>
      <c r="I146" s="246"/>
      <c r="J146" s="207"/>
      <c r="K146" s="207"/>
      <c r="L146" s="207"/>
      <c r="M146" s="207"/>
      <c r="N146" s="207"/>
      <c r="O146" s="207"/>
      <c r="P146" s="207"/>
      <c r="Q146" s="207"/>
      <c r="R146" s="207"/>
      <c r="S146" s="207"/>
      <c r="T146" s="207"/>
      <c r="U146" s="207"/>
      <c r="V146" s="207"/>
      <c r="W146" s="207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/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>
      <c r="A147" s="243">
        <v>37</v>
      </c>
      <c r="B147" s="220" t="s">
        <v>268</v>
      </c>
      <c r="C147" s="234" t="s">
        <v>269</v>
      </c>
      <c r="D147" s="223" t="s">
        <v>124</v>
      </c>
      <c r="E147" s="226">
        <v>535.37810000000002</v>
      </c>
      <c r="F147" s="229"/>
      <c r="G147" s="230">
        <f>ROUND(E147*F147,2)</f>
        <v>0</v>
      </c>
      <c r="H147" s="231"/>
      <c r="I147" s="246" t="s">
        <v>108</v>
      </c>
      <c r="J147" s="207"/>
      <c r="K147" s="207"/>
      <c r="L147" s="207"/>
      <c r="M147" s="207"/>
      <c r="N147" s="207"/>
      <c r="O147" s="207"/>
      <c r="P147" s="207"/>
      <c r="Q147" s="207"/>
      <c r="R147" s="207"/>
      <c r="S147" s="207"/>
      <c r="T147" s="207"/>
      <c r="U147" s="207"/>
      <c r="V147" s="207"/>
      <c r="W147" s="207"/>
      <c r="X147" s="207"/>
      <c r="Y147" s="207"/>
      <c r="Z147" s="207"/>
      <c r="AA147" s="207"/>
      <c r="AB147" s="207"/>
      <c r="AC147" s="207"/>
      <c r="AD147" s="207"/>
      <c r="AE147" s="207" t="s">
        <v>109</v>
      </c>
      <c r="AF147" s="207">
        <v>1</v>
      </c>
      <c r="AG147" s="207"/>
      <c r="AH147" s="207"/>
      <c r="AI147" s="207"/>
      <c r="AJ147" s="207"/>
      <c r="AK147" s="207"/>
      <c r="AL147" s="207"/>
      <c r="AM147" s="207">
        <v>15</v>
      </c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>
      <c r="A148" s="242" t="s">
        <v>103</v>
      </c>
      <c r="B148" s="219" t="s">
        <v>79</v>
      </c>
      <c r="C148" s="233" t="s">
        <v>80</v>
      </c>
      <c r="D148" s="222"/>
      <c r="E148" s="225"/>
      <c r="F148" s="301">
        <f>SUM(G149:G156)</f>
        <v>0</v>
      </c>
      <c r="G148" s="302"/>
      <c r="H148" s="228"/>
      <c r="I148" s="245"/>
      <c r="AE148" t="s">
        <v>104</v>
      </c>
    </row>
    <row r="149" spans="1:60" ht="22.5" outlineLevel="1">
      <c r="A149" s="243">
        <v>38</v>
      </c>
      <c r="B149" s="220" t="s">
        <v>270</v>
      </c>
      <c r="C149" s="234" t="s">
        <v>271</v>
      </c>
      <c r="D149" s="223" t="s">
        <v>124</v>
      </c>
      <c r="E149" s="226">
        <v>107.04559999999999</v>
      </c>
      <c r="F149" s="229"/>
      <c r="G149" s="230">
        <f>ROUND(E149*F149,2)</f>
        <v>0</v>
      </c>
      <c r="H149" s="231"/>
      <c r="I149" s="246" t="s">
        <v>108</v>
      </c>
      <c r="J149" s="207"/>
      <c r="K149" s="207"/>
      <c r="L149" s="207"/>
      <c r="M149" s="207"/>
      <c r="N149" s="207"/>
      <c r="O149" s="207"/>
      <c r="P149" s="207"/>
      <c r="Q149" s="207"/>
      <c r="R149" s="207"/>
      <c r="S149" s="207"/>
      <c r="T149" s="207"/>
      <c r="U149" s="207"/>
      <c r="V149" s="207"/>
      <c r="W149" s="207"/>
      <c r="X149" s="207"/>
      <c r="Y149" s="207"/>
      <c r="Z149" s="207"/>
      <c r="AA149" s="207"/>
      <c r="AB149" s="207"/>
      <c r="AC149" s="207"/>
      <c r="AD149" s="207"/>
      <c r="AE149" s="207" t="s">
        <v>109</v>
      </c>
      <c r="AF149" s="207">
        <v>1</v>
      </c>
      <c r="AG149" s="207"/>
      <c r="AH149" s="207"/>
      <c r="AI149" s="207"/>
      <c r="AJ149" s="207"/>
      <c r="AK149" s="207"/>
      <c r="AL149" s="207"/>
      <c r="AM149" s="207">
        <v>15</v>
      </c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>
      <c r="A150" s="244"/>
      <c r="B150" s="221"/>
      <c r="C150" s="311" t="s">
        <v>272</v>
      </c>
      <c r="D150" s="312"/>
      <c r="E150" s="313"/>
      <c r="F150" s="314"/>
      <c r="G150" s="315"/>
      <c r="H150" s="231"/>
      <c r="I150" s="246"/>
      <c r="J150" s="207"/>
      <c r="K150" s="207"/>
      <c r="L150" s="207"/>
      <c r="M150" s="207"/>
      <c r="N150" s="207"/>
      <c r="O150" s="207"/>
      <c r="P150" s="207"/>
      <c r="Q150" s="207"/>
      <c r="R150" s="207"/>
      <c r="S150" s="207"/>
      <c r="T150" s="207"/>
      <c r="U150" s="207"/>
      <c r="V150" s="207"/>
      <c r="W150" s="207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/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12" t="str">
        <f>C150</f>
        <v>bližší popis viz TZ</v>
      </c>
      <c r="BB150" s="207"/>
      <c r="BC150" s="207"/>
      <c r="BD150" s="207"/>
      <c r="BE150" s="207"/>
      <c r="BF150" s="207"/>
      <c r="BG150" s="207"/>
      <c r="BH150" s="207"/>
    </row>
    <row r="151" spans="1:60" outlineLevel="1">
      <c r="A151" s="244"/>
      <c r="B151" s="221"/>
      <c r="C151" s="235" t="s">
        <v>273</v>
      </c>
      <c r="D151" s="224"/>
      <c r="E151" s="227">
        <v>3.28</v>
      </c>
      <c r="F151" s="230"/>
      <c r="G151" s="230"/>
      <c r="H151" s="231"/>
      <c r="I151" s="246"/>
      <c r="J151" s="207"/>
      <c r="K151" s="207"/>
      <c r="L151" s="207"/>
      <c r="M151" s="207"/>
      <c r="N151" s="207"/>
      <c r="O151" s="207"/>
      <c r="P151" s="207"/>
      <c r="Q151" s="207"/>
      <c r="R151" s="207"/>
      <c r="S151" s="207"/>
      <c r="T151" s="207"/>
      <c r="U151" s="207"/>
      <c r="V151" s="207"/>
      <c r="W151" s="207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/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>
      <c r="A152" s="244"/>
      <c r="B152" s="221"/>
      <c r="C152" s="235" t="s">
        <v>274</v>
      </c>
      <c r="D152" s="224"/>
      <c r="E152" s="227">
        <v>19.47</v>
      </c>
      <c r="F152" s="230"/>
      <c r="G152" s="230"/>
      <c r="H152" s="231"/>
      <c r="I152" s="246"/>
      <c r="J152" s="207"/>
      <c r="K152" s="207"/>
      <c r="L152" s="207"/>
      <c r="M152" s="207"/>
      <c r="N152" s="207"/>
      <c r="O152" s="207"/>
      <c r="P152" s="207"/>
      <c r="Q152" s="207"/>
      <c r="R152" s="207"/>
      <c r="S152" s="207"/>
      <c r="T152" s="207"/>
      <c r="U152" s="207"/>
      <c r="V152" s="207"/>
      <c r="W152" s="207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/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>
      <c r="A153" s="244"/>
      <c r="B153" s="221"/>
      <c r="C153" s="235" t="s">
        <v>275</v>
      </c>
      <c r="D153" s="224"/>
      <c r="E153" s="227">
        <v>0.67</v>
      </c>
      <c r="F153" s="230"/>
      <c r="G153" s="230"/>
      <c r="H153" s="231"/>
      <c r="I153" s="246"/>
      <c r="J153" s="207"/>
      <c r="K153" s="207"/>
      <c r="L153" s="207"/>
      <c r="M153" s="207"/>
      <c r="N153" s="207"/>
      <c r="O153" s="207"/>
      <c r="P153" s="207"/>
      <c r="Q153" s="207"/>
      <c r="R153" s="207"/>
      <c r="S153" s="207"/>
      <c r="T153" s="207"/>
      <c r="U153" s="207"/>
      <c r="V153" s="207"/>
      <c r="W153" s="207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/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>
      <c r="A154" s="244"/>
      <c r="B154" s="221"/>
      <c r="C154" s="235" t="s">
        <v>276</v>
      </c>
      <c r="D154" s="224"/>
      <c r="E154" s="227">
        <v>80.87</v>
      </c>
      <c r="F154" s="230"/>
      <c r="G154" s="230"/>
      <c r="H154" s="231"/>
      <c r="I154" s="246"/>
      <c r="J154" s="207"/>
      <c r="K154" s="207"/>
      <c r="L154" s="207"/>
      <c r="M154" s="207"/>
      <c r="N154" s="207"/>
      <c r="O154" s="207"/>
      <c r="P154" s="207"/>
      <c r="Q154" s="207"/>
      <c r="R154" s="207"/>
      <c r="S154" s="207"/>
      <c r="T154" s="207"/>
      <c r="U154" s="207"/>
      <c r="V154" s="207"/>
      <c r="W154" s="207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/>
      <c r="AH154" s="207"/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>
      <c r="A155" s="244"/>
      <c r="B155" s="221"/>
      <c r="C155" s="235" t="s">
        <v>277</v>
      </c>
      <c r="D155" s="224"/>
      <c r="E155" s="227">
        <v>2.76</v>
      </c>
      <c r="F155" s="230"/>
      <c r="G155" s="230"/>
      <c r="H155" s="231"/>
      <c r="I155" s="246"/>
      <c r="J155" s="207"/>
      <c r="K155" s="207"/>
      <c r="L155" s="207"/>
      <c r="M155" s="207"/>
      <c r="N155" s="207"/>
      <c r="O155" s="207"/>
      <c r="P155" s="207"/>
      <c r="Q155" s="207"/>
      <c r="R155" s="207"/>
      <c r="S155" s="207"/>
      <c r="T155" s="207"/>
      <c r="U155" s="207"/>
      <c r="V155" s="207"/>
      <c r="W155" s="207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/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>
      <c r="A156" s="243">
        <v>39</v>
      </c>
      <c r="B156" s="220" t="s">
        <v>278</v>
      </c>
      <c r="C156" s="234" t="s">
        <v>279</v>
      </c>
      <c r="D156" s="223" t="s">
        <v>48</v>
      </c>
      <c r="E156" s="226">
        <v>2836.7084</v>
      </c>
      <c r="F156" s="229"/>
      <c r="G156" s="230">
        <f>ROUND(E156*F156,2)</f>
        <v>0</v>
      </c>
      <c r="H156" s="231"/>
      <c r="I156" s="246" t="s">
        <v>108</v>
      </c>
      <c r="J156" s="207"/>
      <c r="K156" s="207"/>
      <c r="L156" s="207"/>
      <c r="M156" s="207"/>
      <c r="N156" s="207"/>
      <c r="O156" s="207"/>
      <c r="P156" s="207"/>
      <c r="Q156" s="207"/>
      <c r="R156" s="207"/>
      <c r="S156" s="207"/>
      <c r="T156" s="207"/>
      <c r="U156" s="207"/>
      <c r="V156" s="207"/>
      <c r="W156" s="207"/>
      <c r="X156" s="207"/>
      <c r="Y156" s="207"/>
      <c r="Z156" s="207"/>
      <c r="AA156" s="207"/>
      <c r="AB156" s="207"/>
      <c r="AC156" s="207"/>
      <c r="AD156" s="207"/>
      <c r="AE156" s="207" t="s">
        <v>109</v>
      </c>
      <c r="AF156" s="207">
        <v>1</v>
      </c>
      <c r="AG156" s="207"/>
      <c r="AH156" s="207"/>
      <c r="AI156" s="207"/>
      <c r="AJ156" s="207"/>
      <c r="AK156" s="207"/>
      <c r="AL156" s="207"/>
      <c r="AM156" s="207">
        <v>15</v>
      </c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>
      <c r="A157" s="242" t="s">
        <v>103</v>
      </c>
      <c r="B157" s="219" t="s">
        <v>81</v>
      </c>
      <c r="C157" s="233" t="s">
        <v>82</v>
      </c>
      <c r="D157" s="222"/>
      <c r="E157" s="225"/>
      <c r="F157" s="301">
        <f>SUM(G158:G158)</f>
        <v>0</v>
      </c>
      <c r="G157" s="302"/>
      <c r="H157" s="228"/>
      <c r="I157" s="245"/>
      <c r="AE157" t="s">
        <v>104</v>
      </c>
    </row>
    <row r="158" spans="1:60" outlineLevel="1">
      <c r="A158" s="243">
        <v>40</v>
      </c>
      <c r="B158" s="220" t="s">
        <v>280</v>
      </c>
      <c r="C158" s="234" t="s">
        <v>281</v>
      </c>
      <c r="D158" s="223" t="s">
        <v>107</v>
      </c>
      <c r="E158" s="226">
        <v>1</v>
      </c>
      <c r="F158" s="229"/>
      <c r="G158" s="230">
        <f>ROUND(E158*F158,2)</f>
        <v>0</v>
      </c>
      <c r="H158" s="231"/>
      <c r="I158" s="246" t="s">
        <v>108</v>
      </c>
      <c r="J158" s="207"/>
      <c r="K158" s="207"/>
      <c r="L158" s="207"/>
      <c r="M158" s="207"/>
      <c r="N158" s="207"/>
      <c r="O158" s="207"/>
      <c r="P158" s="207"/>
      <c r="Q158" s="207"/>
      <c r="R158" s="207"/>
      <c r="S158" s="207"/>
      <c r="T158" s="207"/>
      <c r="U158" s="207"/>
      <c r="V158" s="207"/>
      <c r="W158" s="207"/>
      <c r="X158" s="207"/>
      <c r="Y158" s="207"/>
      <c r="Z158" s="207"/>
      <c r="AA158" s="207"/>
      <c r="AB158" s="207"/>
      <c r="AC158" s="207"/>
      <c r="AD158" s="207"/>
      <c r="AE158" s="207" t="s">
        <v>109</v>
      </c>
      <c r="AF158" s="207">
        <v>1</v>
      </c>
      <c r="AG158" s="207"/>
      <c r="AH158" s="207"/>
      <c r="AI158" s="207"/>
      <c r="AJ158" s="207"/>
      <c r="AK158" s="207"/>
      <c r="AL158" s="207"/>
      <c r="AM158" s="207">
        <v>15</v>
      </c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>
      <c r="A159" s="242" t="s">
        <v>103</v>
      </c>
      <c r="B159" s="219" t="s">
        <v>83</v>
      </c>
      <c r="C159" s="233" t="s">
        <v>84</v>
      </c>
      <c r="D159" s="222"/>
      <c r="E159" s="225"/>
      <c r="F159" s="301">
        <f>SUM(G160:G162)</f>
        <v>0</v>
      </c>
      <c r="G159" s="302"/>
      <c r="H159" s="228"/>
      <c r="I159" s="245"/>
      <c r="AE159" t="s">
        <v>104</v>
      </c>
    </row>
    <row r="160" spans="1:60" outlineLevel="1">
      <c r="A160" s="243">
        <v>41</v>
      </c>
      <c r="B160" s="220" t="s">
        <v>282</v>
      </c>
      <c r="C160" s="234" t="s">
        <v>283</v>
      </c>
      <c r="D160" s="223" t="s">
        <v>107</v>
      </c>
      <c r="E160" s="226">
        <v>1</v>
      </c>
      <c r="F160" s="229"/>
      <c r="G160" s="230">
        <f>ROUND(E160*F160,2)</f>
        <v>0</v>
      </c>
      <c r="H160" s="231"/>
      <c r="I160" s="246" t="s">
        <v>108</v>
      </c>
      <c r="J160" s="207"/>
      <c r="K160" s="207"/>
      <c r="L160" s="207"/>
      <c r="M160" s="207"/>
      <c r="N160" s="207"/>
      <c r="O160" s="207"/>
      <c r="P160" s="207"/>
      <c r="Q160" s="207"/>
      <c r="R160" s="207"/>
      <c r="S160" s="207"/>
      <c r="T160" s="207"/>
      <c r="U160" s="207"/>
      <c r="V160" s="207"/>
      <c r="W160" s="207"/>
      <c r="X160" s="207"/>
      <c r="Y160" s="207"/>
      <c r="Z160" s="207"/>
      <c r="AA160" s="207"/>
      <c r="AB160" s="207"/>
      <c r="AC160" s="207"/>
      <c r="AD160" s="207"/>
      <c r="AE160" s="207" t="s">
        <v>109</v>
      </c>
      <c r="AF160" s="207">
        <v>1</v>
      </c>
      <c r="AG160" s="207"/>
      <c r="AH160" s="207"/>
      <c r="AI160" s="207"/>
      <c r="AJ160" s="207"/>
      <c r="AK160" s="207"/>
      <c r="AL160" s="207"/>
      <c r="AM160" s="207">
        <v>15</v>
      </c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>
      <c r="A161" s="243">
        <v>42</v>
      </c>
      <c r="B161" s="220" t="s">
        <v>284</v>
      </c>
      <c r="C161" s="234" t="s">
        <v>285</v>
      </c>
      <c r="D161" s="223" t="s">
        <v>107</v>
      </c>
      <c r="E161" s="226">
        <v>1</v>
      </c>
      <c r="F161" s="229"/>
      <c r="G161" s="230">
        <f>ROUND(E161*F161,2)</f>
        <v>0</v>
      </c>
      <c r="H161" s="231"/>
      <c r="I161" s="246" t="s">
        <v>108</v>
      </c>
      <c r="J161" s="207"/>
      <c r="K161" s="207"/>
      <c r="L161" s="207"/>
      <c r="M161" s="207"/>
      <c r="N161" s="207"/>
      <c r="O161" s="207"/>
      <c r="P161" s="207"/>
      <c r="Q161" s="207"/>
      <c r="R161" s="207"/>
      <c r="S161" s="207"/>
      <c r="T161" s="207"/>
      <c r="U161" s="207"/>
      <c r="V161" s="207"/>
      <c r="W161" s="207"/>
      <c r="X161" s="207"/>
      <c r="Y161" s="207"/>
      <c r="Z161" s="207"/>
      <c r="AA161" s="207"/>
      <c r="AB161" s="207"/>
      <c r="AC161" s="207"/>
      <c r="AD161" s="207"/>
      <c r="AE161" s="207" t="s">
        <v>109</v>
      </c>
      <c r="AF161" s="207">
        <v>1</v>
      </c>
      <c r="AG161" s="207"/>
      <c r="AH161" s="207"/>
      <c r="AI161" s="207"/>
      <c r="AJ161" s="207"/>
      <c r="AK161" s="207"/>
      <c r="AL161" s="207"/>
      <c r="AM161" s="207">
        <v>15</v>
      </c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>
      <c r="A162" s="243">
        <v>43</v>
      </c>
      <c r="B162" s="220" t="s">
        <v>286</v>
      </c>
      <c r="C162" s="234" t="s">
        <v>287</v>
      </c>
      <c r="D162" s="223" t="s">
        <v>107</v>
      </c>
      <c r="E162" s="226">
        <v>1</v>
      </c>
      <c r="F162" s="229"/>
      <c r="G162" s="230">
        <f>ROUND(E162*F162,2)</f>
        <v>0</v>
      </c>
      <c r="H162" s="231"/>
      <c r="I162" s="246" t="s">
        <v>108</v>
      </c>
      <c r="J162" s="207"/>
      <c r="K162" s="207"/>
      <c r="L162" s="207"/>
      <c r="M162" s="207"/>
      <c r="N162" s="207"/>
      <c r="O162" s="207"/>
      <c r="P162" s="207"/>
      <c r="Q162" s="207"/>
      <c r="R162" s="207"/>
      <c r="S162" s="207"/>
      <c r="T162" s="207"/>
      <c r="U162" s="207"/>
      <c r="V162" s="207"/>
      <c r="W162" s="207"/>
      <c r="X162" s="207"/>
      <c r="Y162" s="207"/>
      <c r="Z162" s="207"/>
      <c r="AA162" s="207"/>
      <c r="AB162" s="207"/>
      <c r="AC162" s="207"/>
      <c r="AD162" s="207"/>
      <c r="AE162" s="207" t="s">
        <v>109</v>
      </c>
      <c r="AF162" s="207">
        <v>1</v>
      </c>
      <c r="AG162" s="207"/>
      <c r="AH162" s="207"/>
      <c r="AI162" s="207"/>
      <c r="AJ162" s="207"/>
      <c r="AK162" s="207"/>
      <c r="AL162" s="207"/>
      <c r="AM162" s="207">
        <v>15</v>
      </c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>
      <c r="A163" s="242" t="s">
        <v>103</v>
      </c>
      <c r="B163" s="219" t="s">
        <v>85</v>
      </c>
      <c r="C163" s="233" t="s">
        <v>86</v>
      </c>
      <c r="D163" s="222"/>
      <c r="E163" s="225"/>
      <c r="F163" s="301">
        <f>SUM(G164:G170)</f>
        <v>0</v>
      </c>
      <c r="G163" s="302"/>
      <c r="H163" s="228"/>
      <c r="I163" s="245"/>
      <c r="AE163" t="s">
        <v>104</v>
      </c>
    </row>
    <row r="164" spans="1:60" outlineLevel="1">
      <c r="A164" s="243">
        <v>44</v>
      </c>
      <c r="B164" s="220" t="s">
        <v>288</v>
      </c>
      <c r="C164" s="234" t="s">
        <v>289</v>
      </c>
      <c r="D164" s="223" t="s">
        <v>133</v>
      </c>
      <c r="E164" s="226">
        <v>0.53639999999999999</v>
      </c>
      <c r="F164" s="229"/>
      <c r="G164" s="230">
        <f t="shared" ref="G164:G170" si="0">ROUND(E164*F164,2)</f>
        <v>0</v>
      </c>
      <c r="H164" s="231"/>
      <c r="I164" s="246" t="s">
        <v>108</v>
      </c>
      <c r="J164" s="207"/>
      <c r="K164" s="207"/>
      <c r="L164" s="207"/>
      <c r="M164" s="207"/>
      <c r="N164" s="207"/>
      <c r="O164" s="207"/>
      <c r="P164" s="207"/>
      <c r="Q164" s="207"/>
      <c r="R164" s="207"/>
      <c r="S164" s="207"/>
      <c r="T164" s="207"/>
      <c r="U164" s="207"/>
      <c r="V164" s="207"/>
      <c r="W164" s="207"/>
      <c r="X164" s="207"/>
      <c r="Y164" s="207"/>
      <c r="Z164" s="207"/>
      <c r="AA164" s="207"/>
      <c r="AB164" s="207"/>
      <c r="AC164" s="207"/>
      <c r="AD164" s="207"/>
      <c r="AE164" s="207" t="s">
        <v>109</v>
      </c>
      <c r="AF164" s="207">
        <v>1</v>
      </c>
      <c r="AG164" s="207"/>
      <c r="AH164" s="207"/>
      <c r="AI164" s="207"/>
      <c r="AJ164" s="207"/>
      <c r="AK164" s="207"/>
      <c r="AL164" s="207"/>
      <c r="AM164" s="207">
        <v>15</v>
      </c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>
      <c r="A165" s="243">
        <v>45</v>
      </c>
      <c r="B165" s="220" t="s">
        <v>290</v>
      </c>
      <c r="C165" s="234" t="s">
        <v>291</v>
      </c>
      <c r="D165" s="223" t="s">
        <v>133</v>
      </c>
      <c r="E165" s="226">
        <v>13.41</v>
      </c>
      <c r="F165" s="229"/>
      <c r="G165" s="230">
        <f t="shared" si="0"/>
        <v>0</v>
      </c>
      <c r="H165" s="231"/>
      <c r="I165" s="246" t="s">
        <v>108</v>
      </c>
      <c r="J165" s="207"/>
      <c r="K165" s="207"/>
      <c r="L165" s="207"/>
      <c r="M165" s="207"/>
      <c r="N165" s="207"/>
      <c r="O165" s="207"/>
      <c r="P165" s="207"/>
      <c r="Q165" s="207"/>
      <c r="R165" s="207"/>
      <c r="S165" s="207"/>
      <c r="T165" s="207"/>
      <c r="U165" s="207"/>
      <c r="V165" s="207"/>
      <c r="W165" s="207"/>
      <c r="X165" s="207"/>
      <c r="Y165" s="207"/>
      <c r="Z165" s="207"/>
      <c r="AA165" s="207"/>
      <c r="AB165" s="207"/>
      <c r="AC165" s="207"/>
      <c r="AD165" s="207"/>
      <c r="AE165" s="207" t="s">
        <v>109</v>
      </c>
      <c r="AF165" s="207">
        <v>1</v>
      </c>
      <c r="AG165" s="207"/>
      <c r="AH165" s="207"/>
      <c r="AI165" s="207"/>
      <c r="AJ165" s="207"/>
      <c r="AK165" s="207"/>
      <c r="AL165" s="207"/>
      <c r="AM165" s="207">
        <v>15</v>
      </c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>
      <c r="A166" s="243">
        <v>46</v>
      </c>
      <c r="B166" s="220" t="s">
        <v>292</v>
      </c>
      <c r="C166" s="234" t="s">
        <v>293</v>
      </c>
      <c r="D166" s="223" t="s">
        <v>133</v>
      </c>
      <c r="E166" s="226">
        <v>0.53639999999999999</v>
      </c>
      <c r="F166" s="229"/>
      <c r="G166" s="230">
        <f t="shared" si="0"/>
        <v>0</v>
      </c>
      <c r="H166" s="231"/>
      <c r="I166" s="246" t="s">
        <v>108</v>
      </c>
      <c r="J166" s="207"/>
      <c r="K166" s="207"/>
      <c r="L166" s="207"/>
      <c r="M166" s="207"/>
      <c r="N166" s="207"/>
      <c r="O166" s="207"/>
      <c r="P166" s="207"/>
      <c r="Q166" s="207"/>
      <c r="R166" s="207"/>
      <c r="S166" s="207"/>
      <c r="T166" s="207"/>
      <c r="U166" s="207"/>
      <c r="V166" s="207"/>
      <c r="W166" s="207"/>
      <c r="X166" s="207"/>
      <c r="Y166" s="207"/>
      <c r="Z166" s="207"/>
      <c r="AA166" s="207"/>
      <c r="AB166" s="207"/>
      <c r="AC166" s="207"/>
      <c r="AD166" s="207"/>
      <c r="AE166" s="207" t="s">
        <v>109</v>
      </c>
      <c r="AF166" s="207">
        <v>1</v>
      </c>
      <c r="AG166" s="207"/>
      <c r="AH166" s="207"/>
      <c r="AI166" s="207"/>
      <c r="AJ166" s="207"/>
      <c r="AK166" s="207"/>
      <c r="AL166" s="207"/>
      <c r="AM166" s="207">
        <v>15</v>
      </c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outlineLevel="1">
      <c r="A167" s="243">
        <v>47</v>
      </c>
      <c r="B167" s="220" t="s">
        <v>294</v>
      </c>
      <c r="C167" s="234" t="s">
        <v>295</v>
      </c>
      <c r="D167" s="223" t="s">
        <v>133</v>
      </c>
      <c r="E167" s="226">
        <v>0.53639999999999999</v>
      </c>
      <c r="F167" s="229"/>
      <c r="G167" s="230">
        <f t="shared" si="0"/>
        <v>0</v>
      </c>
      <c r="H167" s="231"/>
      <c r="I167" s="246" t="s">
        <v>108</v>
      </c>
      <c r="J167" s="207"/>
      <c r="K167" s="207"/>
      <c r="L167" s="207"/>
      <c r="M167" s="207"/>
      <c r="N167" s="207"/>
      <c r="O167" s="207"/>
      <c r="P167" s="207"/>
      <c r="Q167" s="207"/>
      <c r="R167" s="207"/>
      <c r="S167" s="207"/>
      <c r="T167" s="207"/>
      <c r="U167" s="207"/>
      <c r="V167" s="207"/>
      <c r="W167" s="207"/>
      <c r="X167" s="207"/>
      <c r="Y167" s="207"/>
      <c r="Z167" s="207"/>
      <c r="AA167" s="207"/>
      <c r="AB167" s="207"/>
      <c r="AC167" s="207"/>
      <c r="AD167" s="207"/>
      <c r="AE167" s="207" t="s">
        <v>109</v>
      </c>
      <c r="AF167" s="207">
        <v>1</v>
      </c>
      <c r="AG167" s="207"/>
      <c r="AH167" s="207"/>
      <c r="AI167" s="207"/>
      <c r="AJ167" s="207"/>
      <c r="AK167" s="207"/>
      <c r="AL167" s="207"/>
      <c r="AM167" s="207">
        <v>15</v>
      </c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>
      <c r="A168" s="243">
        <v>48</v>
      </c>
      <c r="B168" s="220" t="s">
        <v>296</v>
      </c>
      <c r="C168" s="234" t="s">
        <v>297</v>
      </c>
      <c r="D168" s="223" t="s">
        <v>133</v>
      </c>
      <c r="E168" s="226">
        <v>2.6819999999999999</v>
      </c>
      <c r="F168" s="229"/>
      <c r="G168" s="230">
        <f t="shared" si="0"/>
        <v>0</v>
      </c>
      <c r="H168" s="231"/>
      <c r="I168" s="246" t="s">
        <v>108</v>
      </c>
      <c r="J168" s="207"/>
      <c r="K168" s="207"/>
      <c r="L168" s="207"/>
      <c r="M168" s="207"/>
      <c r="N168" s="207"/>
      <c r="O168" s="207"/>
      <c r="P168" s="207"/>
      <c r="Q168" s="207"/>
      <c r="R168" s="207"/>
      <c r="S168" s="207"/>
      <c r="T168" s="207"/>
      <c r="U168" s="207"/>
      <c r="V168" s="207"/>
      <c r="W168" s="207"/>
      <c r="X168" s="207"/>
      <c r="Y168" s="207"/>
      <c r="Z168" s="207"/>
      <c r="AA168" s="207"/>
      <c r="AB168" s="207"/>
      <c r="AC168" s="207"/>
      <c r="AD168" s="207"/>
      <c r="AE168" s="207" t="s">
        <v>109</v>
      </c>
      <c r="AF168" s="207">
        <v>1</v>
      </c>
      <c r="AG168" s="207"/>
      <c r="AH168" s="207"/>
      <c r="AI168" s="207"/>
      <c r="AJ168" s="207"/>
      <c r="AK168" s="207"/>
      <c r="AL168" s="207"/>
      <c r="AM168" s="207">
        <v>15</v>
      </c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>
      <c r="A169" s="243">
        <v>49</v>
      </c>
      <c r="B169" s="220" t="s">
        <v>298</v>
      </c>
      <c r="C169" s="234" t="s">
        <v>299</v>
      </c>
      <c r="D169" s="223" t="s">
        <v>133</v>
      </c>
      <c r="E169" s="226">
        <v>0.53639999999999999</v>
      </c>
      <c r="F169" s="229"/>
      <c r="G169" s="230">
        <f t="shared" si="0"/>
        <v>0</v>
      </c>
      <c r="H169" s="231"/>
      <c r="I169" s="246" t="s">
        <v>108</v>
      </c>
      <c r="J169" s="207"/>
      <c r="K169" s="207"/>
      <c r="L169" s="207"/>
      <c r="M169" s="207"/>
      <c r="N169" s="207"/>
      <c r="O169" s="207"/>
      <c r="P169" s="207"/>
      <c r="Q169" s="207"/>
      <c r="R169" s="207"/>
      <c r="S169" s="207"/>
      <c r="T169" s="207"/>
      <c r="U169" s="207"/>
      <c r="V169" s="207"/>
      <c r="W169" s="207"/>
      <c r="X169" s="207"/>
      <c r="Y169" s="207"/>
      <c r="Z169" s="207"/>
      <c r="AA169" s="207"/>
      <c r="AB169" s="207"/>
      <c r="AC169" s="207"/>
      <c r="AD169" s="207"/>
      <c r="AE169" s="207" t="s">
        <v>109</v>
      </c>
      <c r="AF169" s="207">
        <v>1</v>
      </c>
      <c r="AG169" s="207"/>
      <c r="AH169" s="207"/>
      <c r="AI169" s="207"/>
      <c r="AJ169" s="207"/>
      <c r="AK169" s="207"/>
      <c r="AL169" s="207"/>
      <c r="AM169" s="207">
        <v>15</v>
      </c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ht="13.5" outlineLevel="1" thickBot="1">
      <c r="A170" s="252">
        <v>50</v>
      </c>
      <c r="B170" s="253" t="s">
        <v>300</v>
      </c>
      <c r="C170" s="254" t="s">
        <v>301</v>
      </c>
      <c r="D170" s="255" t="s">
        <v>133</v>
      </c>
      <c r="E170" s="256">
        <v>0.53639999999999999</v>
      </c>
      <c r="F170" s="257"/>
      <c r="G170" s="258">
        <f t="shared" si="0"/>
        <v>0</v>
      </c>
      <c r="H170" s="259"/>
      <c r="I170" s="260" t="s">
        <v>108</v>
      </c>
      <c r="J170" s="207"/>
      <c r="K170" s="207"/>
      <c r="L170" s="207"/>
      <c r="M170" s="207"/>
      <c r="N170" s="207"/>
      <c r="O170" s="207"/>
      <c r="P170" s="207"/>
      <c r="Q170" s="207"/>
      <c r="R170" s="207"/>
      <c r="S170" s="207"/>
      <c r="T170" s="207"/>
      <c r="U170" s="207"/>
      <c r="V170" s="207"/>
      <c r="W170" s="207"/>
      <c r="X170" s="207"/>
      <c r="Y170" s="207"/>
      <c r="Z170" s="207"/>
      <c r="AA170" s="207"/>
      <c r="AB170" s="207"/>
      <c r="AC170" s="207"/>
      <c r="AD170" s="207"/>
      <c r="AE170" s="207" t="s">
        <v>109</v>
      </c>
      <c r="AF170" s="207">
        <v>1</v>
      </c>
      <c r="AG170" s="207"/>
      <c r="AH170" s="207"/>
      <c r="AI170" s="207"/>
      <c r="AJ170" s="207"/>
      <c r="AK170" s="207"/>
      <c r="AL170" s="207"/>
      <c r="AM170" s="207">
        <v>15</v>
      </c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hidden="1">
      <c r="A171" s="54"/>
      <c r="B171" s="61" t="s">
        <v>303</v>
      </c>
      <c r="C171" s="236" t="s">
        <v>303</v>
      </c>
      <c r="D171" s="210"/>
      <c r="E171" s="208"/>
      <c r="F171" s="208"/>
      <c r="G171" s="208"/>
      <c r="H171" s="208"/>
      <c r="I171" s="209"/>
    </row>
    <row r="172" spans="1:60" hidden="1">
      <c r="A172" s="237"/>
      <c r="B172" s="238" t="s">
        <v>302</v>
      </c>
      <c r="C172" s="239"/>
      <c r="D172" s="240"/>
      <c r="E172" s="237"/>
      <c r="F172" s="237"/>
      <c r="G172" s="241">
        <f>F8+F14+F17+F24+F31+F38+F46+F53+F55+F115+F118+F140+F148+F157+F159+F163</f>
        <v>0</v>
      </c>
      <c r="H172" s="46"/>
      <c r="I172" s="46"/>
      <c r="AN172">
        <v>15</v>
      </c>
      <c r="AO172">
        <v>21</v>
      </c>
    </row>
    <row r="173" spans="1:60">
      <c r="A173" s="46"/>
      <c r="B173" s="232"/>
      <c r="C173" s="232"/>
      <c r="D173" s="186"/>
      <c r="E173" s="46"/>
      <c r="F173" s="46"/>
      <c r="G173" s="46"/>
      <c r="H173" s="46"/>
      <c r="I173" s="46"/>
      <c r="AN173">
        <f>SUMIF(AM8:AM172,AN172,G8:G172)</f>
        <v>0</v>
      </c>
      <c r="AO173">
        <f>SUMIF(AM8:AM172,AO172,G8:G172)</f>
        <v>0</v>
      </c>
    </row>
    <row r="174" spans="1:60">
      <c r="D174" s="185"/>
    </row>
    <row r="175" spans="1:60">
      <c r="D175" s="185"/>
    </row>
    <row r="176" spans="1:60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/>
  <mergeCells count="19">
    <mergeCell ref="F163:G163"/>
    <mergeCell ref="F118:G118"/>
    <mergeCell ref="F140:G140"/>
    <mergeCell ref="F148:G148"/>
    <mergeCell ref="C150:G150"/>
    <mergeCell ref="F157:G157"/>
    <mergeCell ref="F159:G159"/>
    <mergeCell ref="F115:G115"/>
    <mergeCell ref="A1:G1"/>
    <mergeCell ref="C7:G7"/>
    <mergeCell ref="F8:G8"/>
    <mergeCell ref="F14:G14"/>
    <mergeCell ref="F17:G17"/>
    <mergeCell ref="F24:G24"/>
    <mergeCell ref="F31:G31"/>
    <mergeCell ref="F38:G38"/>
    <mergeCell ref="F46:G46"/>
    <mergeCell ref="F53:G53"/>
    <mergeCell ref="F55:G5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SO-01</vt:lpstr>
      <vt:lpstr>SO-01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'Rekapitulace Objekt SO-01'!Oblast_tisku</vt:lpstr>
      <vt:lpstr>'SO-01 01 Pol'!Oblast_tisku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iveta.nemcova</cp:lastModifiedBy>
  <cp:lastPrinted>2012-06-29T07:38:16Z</cp:lastPrinted>
  <dcterms:created xsi:type="dcterms:W3CDTF">2009-04-08T07:15:50Z</dcterms:created>
  <dcterms:modified xsi:type="dcterms:W3CDTF">2016-06-10T06:16:37Z</dcterms:modified>
</cp:coreProperties>
</file>